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890" windowHeight="5025" tabRatio="910" firstSheet="1" activeTab="2"/>
  </bookViews>
  <sheets>
    <sheet name="2015-2016 Call Center Report " sheetId="1" r:id="rId1"/>
    <sheet name="2016 - 2017 Call Center Reports" sheetId="2" r:id="rId2"/>
    <sheet name="2017 - 2018 Call Center Report" sheetId="3" r:id="rId3"/>
  </sheets>
  <definedNames/>
  <calcPr fullCalcOnLoad="1"/>
</workbook>
</file>

<file path=xl/sharedStrings.xml><?xml version="1.0" encoding="utf-8"?>
<sst xmlns="http://schemas.openxmlformats.org/spreadsheetml/2006/main" count="192" uniqueCount="54">
  <si>
    <t>Totals</t>
  </si>
  <si>
    <t>Average Call Duration</t>
  </si>
  <si>
    <t>Average Call Duration (in minutes)</t>
  </si>
  <si>
    <t>Average Percentage</t>
  </si>
  <si>
    <t xml:space="preserve">Total Incoming Calls </t>
  </si>
  <si>
    <t>Total Incoming Calls During Business Hours</t>
  </si>
  <si>
    <t>Total Incoming Calls After Business Hours</t>
  </si>
  <si>
    <t>Total Calls Abandoned During Business Hours</t>
  </si>
  <si>
    <t>Total Abandoned Percentage During Business Hours</t>
  </si>
  <si>
    <t>Total Calls Answered During Business Hours</t>
  </si>
  <si>
    <t xml:space="preserve">Calls Abandoned After 30 Seconds During Business Hours </t>
  </si>
  <si>
    <t>Calls Abandoned before 30 Seconds During Business Hours</t>
  </si>
  <si>
    <t>Abandoned Percentage After 30 Seconds During Business Hours</t>
  </si>
  <si>
    <t>Abandoned Percentage Before 30 Seconds During Business Hours</t>
  </si>
  <si>
    <t>Coordinated Assessment Model for Housing Resources Call Center Report 2015-2016</t>
  </si>
  <si>
    <t>NA</t>
  </si>
  <si>
    <t>Total Shelter Beds Available</t>
  </si>
  <si>
    <t>Total Shelter Referrals</t>
  </si>
  <si>
    <t>Family Shelter Beds Available</t>
  </si>
  <si>
    <t>Total Family Shelter Referrals</t>
  </si>
  <si>
    <t>Outreach Referrals</t>
  </si>
  <si>
    <t xml:space="preserve">Wayne Metro Referrals </t>
  </si>
  <si>
    <t>Single Females/Families on Prioritization List</t>
  </si>
  <si>
    <t>Placed in shelter</t>
  </si>
  <si>
    <t>Declined Placement</t>
  </si>
  <si>
    <t>Diverted</t>
  </si>
  <si>
    <t>Attempted to Place- No Call Back</t>
  </si>
  <si>
    <t>Single Female/Family Shelter Beds Available</t>
  </si>
  <si>
    <t>Single Female/Family Shelter Beds Filled</t>
  </si>
  <si>
    <t xml:space="preserve">Wayne Metro Referrals (Utility Assistance) </t>
  </si>
  <si>
    <t xml:space="preserve">SW Prevention Referrals </t>
  </si>
  <si>
    <t xml:space="preserve">Cass Community Diversion Referrals </t>
  </si>
  <si>
    <t>Cass Community Transitional Housing</t>
  </si>
  <si>
    <t>Referrals to Shelter</t>
  </si>
  <si>
    <t>Attempted to Place- No Call Back/Banned</t>
  </si>
  <si>
    <t>Large Family Size (HH of 5 or more)</t>
  </si>
  <si>
    <t>New Callers</t>
  </si>
  <si>
    <t>Male</t>
  </si>
  <si>
    <t>Female</t>
  </si>
  <si>
    <t>New Callers- Call Type</t>
  </si>
  <si>
    <t>Information</t>
  </si>
  <si>
    <t xml:space="preserve"> Single Shelter</t>
  </si>
  <si>
    <t>Family Shelter</t>
  </si>
  <si>
    <t>Prevention</t>
  </si>
  <si>
    <t>Outreach</t>
  </si>
  <si>
    <t>Diversion</t>
  </si>
  <si>
    <t>New Callers- Housing Status</t>
  </si>
  <si>
    <t>Homeless</t>
  </si>
  <si>
    <t>Imminent Risk of Losing Housing</t>
  </si>
  <si>
    <t>Fleeing Domestic Violence</t>
  </si>
  <si>
    <t>At Risk of Homelessness</t>
  </si>
  <si>
    <t>Stably Housed</t>
  </si>
  <si>
    <t>Coordinated Assessment Model  Call Center Monthly Report 2017-2018</t>
  </si>
  <si>
    <t>CLOSED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</si>
</sst>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%"/>
    <numFmt numFmtId="169" formatCode="0.000000000"/>
    <numFmt numFmtId="170" formatCode="0.00000000"/>
    <numFmt numFmtId="171" formatCode="0.0000000"/>
    <numFmt numFmtId="172" formatCode="0.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"/>
    <numFmt numFmtId="178" formatCode="#,##0.000"/>
    <numFmt numFmtId="179" formatCode="[$-409]h:mm:ss\ AM/PM"/>
    <numFmt numFmtId="180" formatCode="[$-F400]h:mm:ss\ AM/PM"/>
    <numFmt numFmtId="181" formatCode="[$-409]h:mm\ AM/PM;@"/>
    <numFmt numFmtId="182" formatCode="h:mm:ss;@"/>
    <numFmt numFmtId="183" formatCode="[$-409]dddd\,\ mmmm\ dd\,\ yyyy"/>
    <numFmt numFmtId="184" formatCode="h:mm;@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3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17" fontId="4" fillId="0" borderId="0" xfId="0" applyNumberFormat="1" applyFont="1" applyBorder="1" applyAlignment="1">
      <alignment horizontal="center"/>
    </xf>
    <xf numFmtId="10" fontId="3" fillId="0" borderId="0" xfId="60" applyNumberFormat="1" applyFont="1" applyAlignment="1">
      <alignment horizontal="center"/>
    </xf>
    <xf numFmtId="10" fontId="3" fillId="0" borderId="0" xfId="60" applyNumberFormat="1" applyFont="1" applyBorder="1" applyAlignment="1">
      <alignment horizontal="center"/>
    </xf>
    <xf numFmtId="10" fontId="3" fillId="0" borderId="10" xfId="6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60" applyNumberFormat="1" applyFont="1" applyBorder="1" applyAlignment="1">
      <alignment horizontal="center"/>
    </xf>
    <xf numFmtId="0" fontId="4" fillId="0" borderId="0" xfId="0" applyFont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17" fontId="4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0" fontId="3" fillId="0" borderId="0" xfId="61" applyNumberFormat="1" applyFont="1" applyBorder="1" applyAlignment="1">
      <alignment horizontal="center"/>
    </xf>
    <xf numFmtId="10" fontId="3" fillId="0" borderId="10" xfId="61" applyNumberFormat="1" applyFont="1" applyBorder="1" applyAlignment="1">
      <alignment horizontal="center"/>
    </xf>
    <xf numFmtId="0" fontId="0" fillId="0" borderId="0" xfId="0" applyFont="1" applyAlignment="1">
      <alignment/>
    </xf>
    <xf numFmtId="3" fontId="3" fillId="0" borderId="0" xfId="61" applyNumberFormat="1" applyFont="1" applyBorder="1" applyAlignment="1">
      <alignment horizontal="center"/>
    </xf>
    <xf numFmtId="1" fontId="3" fillId="0" borderId="0" xfId="61" applyNumberFormat="1" applyFont="1" applyBorder="1" applyAlignment="1">
      <alignment horizontal="center"/>
    </xf>
    <xf numFmtId="1" fontId="3" fillId="0" borderId="10" xfId="61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61" applyNumberFormat="1" applyFont="1" applyBorder="1" applyAlignment="1">
      <alignment horizontal="center"/>
    </xf>
    <xf numFmtId="37" fontId="3" fillId="0" borderId="0" xfId="46" applyNumberFormat="1" applyFont="1" applyBorder="1" applyAlignment="1">
      <alignment horizontal="center"/>
    </xf>
    <xf numFmtId="1" fontId="3" fillId="0" borderId="0" xfId="61" applyNumberFormat="1" applyFont="1" applyAlignment="1">
      <alignment horizontal="center"/>
    </xf>
    <xf numFmtId="1" fontId="8" fillId="0" borderId="0" xfId="61" applyNumberFormat="1" applyFont="1" applyBorder="1" applyAlignment="1">
      <alignment horizontal="center"/>
    </xf>
    <xf numFmtId="20" fontId="3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184" fontId="3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1619250</xdr:colOff>
      <xdr:row>0</xdr:row>
      <xdr:rowOff>152400</xdr:rowOff>
    </xdr:from>
    <xdr:to>
      <xdr:col>0</xdr:col>
      <xdr:colOff>3524250</xdr:colOff>
      <xdr:row>7</xdr:row>
      <xdr:rowOff>0</xdr:rowOff>
    </xdr:to>
    <xdr:pic>
      <xdr:nvPicPr>
        <xdr:cNvPr id="1" name="Picture 13" descr="NSO Revised Logo 01"/>
        <xdr:cNvPicPr preferRelativeResize="1">
          <a:picLocks noChangeAspect="1"/>
        </xdr:cNvPicPr>
      </xdr:nvPicPr>
      <xdr:blipFill>
        <a:blip r:embed="rId1"/>
        <a:srcRect r="42689" b="49038"/>
        <a:stretch>
          <a:fillRect/>
        </a:stretch>
      </xdr:blipFill>
      <xdr:spPr>
        <a:xfrm>
          <a:off x="1619250" y="152400"/>
          <a:ext cx="1905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2</xdr:row>
      <xdr:rowOff>152400</xdr:rowOff>
    </xdr:from>
    <xdr:to>
      <xdr:col>16</xdr:col>
      <xdr:colOff>114300</xdr:colOff>
      <xdr:row>6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91875" y="476250"/>
          <a:ext cx="2457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4</xdr:col>
      <xdr:colOff>76200</xdr:colOff>
      <xdr:row>6</xdr:row>
      <xdr:rowOff>57150</xdr:rowOff>
    </xdr:to>
    <xdr:pic>
      <xdr:nvPicPr>
        <xdr:cNvPr id="1" name="Picture 13" descr="NSO Revised Logo 01"/>
        <xdr:cNvPicPr preferRelativeResize="1">
          <a:picLocks noChangeAspect="1"/>
        </xdr:cNvPicPr>
      </xdr:nvPicPr>
      <xdr:blipFill>
        <a:blip r:embed="rId1"/>
        <a:srcRect r="42689" b="49038"/>
        <a:stretch>
          <a:fillRect/>
        </a:stretch>
      </xdr:blipFill>
      <xdr:spPr>
        <a:xfrm>
          <a:off x="3124200" y="0"/>
          <a:ext cx="1905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0</xdr:row>
      <xdr:rowOff>123825</xdr:rowOff>
    </xdr:from>
    <xdr:to>
      <xdr:col>9</xdr:col>
      <xdr:colOff>552450</xdr:colOff>
      <xdr:row>5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123825"/>
          <a:ext cx="3333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171450</xdr:colOff>
      <xdr:row>1</xdr:row>
      <xdr:rowOff>85725</xdr:rowOff>
    </xdr:from>
    <xdr:to>
      <xdr:col>17</xdr:col>
      <xdr:colOff>581025</xdr:colOff>
      <xdr:row>6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91900" y="247650"/>
          <a:ext cx="35814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1781175</xdr:colOff>
      <xdr:row>2</xdr:row>
      <xdr:rowOff>9525</xdr:rowOff>
    </xdr:from>
    <xdr:to>
      <xdr:col>2</xdr:col>
      <xdr:colOff>161925</xdr:colOff>
      <xdr:row>5</xdr:row>
      <xdr:rowOff>152400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333375"/>
          <a:ext cx="2676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6:Q37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52.8515625" style="0" customWidth="1"/>
    <col min="2" max="3" width="11.57421875" style="0" customWidth="1"/>
    <col min="4" max="4" width="10.421875" style="0" bestFit="1" customWidth="1"/>
    <col min="5" max="5" width="9.8515625" style="0" bestFit="1" customWidth="1"/>
    <col min="6" max="13" width="9.8515625" style="0" customWidth="1"/>
    <col min="15" max="15" width="9.57421875" style="0" bestFit="1" customWidth="1"/>
  </cols>
  <sheetData>
    <row r="6" spans="1:13" ht="15.75">
      <c r="A6" s="1"/>
      <c r="B6" s="41" t="s">
        <v>14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1:3" ht="13.5" thickBot="1">
      <c r="A7" s="1"/>
      <c r="B7" s="1"/>
      <c r="C7" s="1"/>
    </row>
    <row r="8" spans="1:15" ht="16.5" thickBot="1">
      <c r="A8" s="3"/>
      <c r="B8" s="23">
        <v>42278</v>
      </c>
      <c r="C8" s="23">
        <v>42309</v>
      </c>
      <c r="D8" s="23">
        <v>42339</v>
      </c>
      <c r="E8" s="23">
        <v>42370</v>
      </c>
      <c r="F8" s="23">
        <v>42401</v>
      </c>
      <c r="G8" s="23">
        <v>42430</v>
      </c>
      <c r="H8" s="11">
        <v>42461</v>
      </c>
      <c r="I8" s="11">
        <v>42491</v>
      </c>
      <c r="J8" s="11">
        <v>42522</v>
      </c>
      <c r="K8" s="11">
        <v>42552</v>
      </c>
      <c r="L8" s="11">
        <v>42583</v>
      </c>
      <c r="M8" s="11">
        <v>42614</v>
      </c>
      <c r="O8" s="9" t="s">
        <v>0</v>
      </c>
    </row>
    <row r="9" spans="1:15" ht="16.5" thickBot="1">
      <c r="A9" s="6" t="s">
        <v>5</v>
      </c>
      <c r="B9" s="15">
        <v>7889</v>
      </c>
      <c r="C9" s="15">
        <v>5941</v>
      </c>
      <c r="D9" s="15">
        <v>5006</v>
      </c>
      <c r="E9" s="15">
        <v>5172</v>
      </c>
      <c r="F9" s="15">
        <v>4334</v>
      </c>
      <c r="G9" s="15">
        <v>6029</v>
      </c>
      <c r="H9" s="15">
        <v>6551</v>
      </c>
      <c r="I9" s="15">
        <v>7029</v>
      </c>
      <c r="J9" s="24">
        <v>7134</v>
      </c>
      <c r="K9" s="15">
        <v>7196</v>
      </c>
      <c r="L9" s="15">
        <v>9210</v>
      </c>
      <c r="M9" s="15">
        <v>8693</v>
      </c>
      <c r="N9" s="2"/>
      <c r="O9" s="8">
        <f>SUM(B9:N9)</f>
        <v>80184</v>
      </c>
    </row>
    <row r="10" spans="1:15" ht="16.5" thickBot="1">
      <c r="A10" s="6" t="s">
        <v>6</v>
      </c>
      <c r="B10" s="15">
        <v>16365</v>
      </c>
      <c r="C10" s="15">
        <v>4055</v>
      </c>
      <c r="D10" s="15">
        <v>3643</v>
      </c>
      <c r="E10" s="15">
        <v>6643</v>
      </c>
      <c r="F10" s="15">
        <v>2867</v>
      </c>
      <c r="G10" s="15">
        <v>4702</v>
      </c>
      <c r="H10" s="15">
        <v>11574</v>
      </c>
      <c r="I10" s="15">
        <v>26355</v>
      </c>
      <c r="J10" s="15">
        <v>33772</v>
      </c>
      <c r="K10" s="15">
        <v>2710</v>
      </c>
      <c r="L10" s="25" t="s">
        <v>15</v>
      </c>
      <c r="M10" s="25" t="s">
        <v>15</v>
      </c>
      <c r="N10" s="2"/>
      <c r="O10" s="8" t="s">
        <v>15</v>
      </c>
    </row>
    <row r="11" spans="1:15" ht="16.5" thickBot="1">
      <c r="A11" s="6" t="s">
        <v>4</v>
      </c>
      <c r="B11" s="20">
        <f aca="true" t="shared" si="0" ref="B11:H11">SUM(B9:B10)</f>
        <v>24254</v>
      </c>
      <c r="C11" s="20">
        <f t="shared" si="0"/>
        <v>9996</v>
      </c>
      <c r="D11" s="20">
        <f t="shared" si="0"/>
        <v>8649</v>
      </c>
      <c r="E11" s="20">
        <f t="shared" si="0"/>
        <v>11815</v>
      </c>
      <c r="F11" s="20">
        <f t="shared" si="0"/>
        <v>7201</v>
      </c>
      <c r="G11" s="20">
        <f t="shared" si="0"/>
        <v>10731</v>
      </c>
      <c r="H11" s="20">
        <f t="shared" si="0"/>
        <v>18125</v>
      </c>
      <c r="I11" s="20">
        <f>SUM(I9:I10)</f>
        <v>33384</v>
      </c>
      <c r="J11" s="20">
        <f>SUM(J9:J10)</f>
        <v>40906</v>
      </c>
      <c r="K11" s="20">
        <f>SUM(K9:K10)</f>
        <v>9906</v>
      </c>
      <c r="L11" s="20" t="s">
        <v>15</v>
      </c>
      <c r="M11" s="20" t="s">
        <v>15</v>
      </c>
      <c r="N11" s="2"/>
      <c r="O11" s="8" t="s">
        <v>15</v>
      </c>
    </row>
    <row r="12" spans="1:15" ht="16.5" thickBot="1">
      <c r="A12" s="6" t="s">
        <v>9</v>
      </c>
      <c r="B12" s="15">
        <v>5488</v>
      </c>
      <c r="C12" s="15">
        <v>5012</v>
      </c>
      <c r="D12" s="15">
        <v>4218</v>
      </c>
      <c r="E12" s="15">
        <v>3980</v>
      </c>
      <c r="F12" s="15">
        <v>3709</v>
      </c>
      <c r="G12" s="15">
        <v>4935</v>
      </c>
      <c r="H12" s="15">
        <v>4291</v>
      </c>
      <c r="I12" s="15">
        <v>3365</v>
      </c>
      <c r="J12" s="15">
        <v>3474</v>
      </c>
      <c r="K12" s="15">
        <v>4157</v>
      </c>
      <c r="L12" s="15">
        <v>6502</v>
      </c>
      <c r="M12" s="15">
        <v>5452</v>
      </c>
      <c r="N12" s="2"/>
      <c r="O12" s="8">
        <f>SUM(B12:N12)</f>
        <v>54583</v>
      </c>
    </row>
    <row r="13" spans="1:15" ht="16.5" thickBot="1">
      <c r="A13" s="6" t="s">
        <v>7</v>
      </c>
      <c r="B13" s="20">
        <v>2401</v>
      </c>
      <c r="C13" s="20">
        <v>929</v>
      </c>
      <c r="D13" s="20">
        <v>788</v>
      </c>
      <c r="E13" s="20">
        <v>1192</v>
      </c>
      <c r="F13" s="20">
        <v>625</v>
      </c>
      <c r="G13" s="20">
        <v>1094</v>
      </c>
      <c r="H13" s="20">
        <v>2260</v>
      </c>
      <c r="I13" s="20">
        <v>3664</v>
      </c>
      <c r="J13" s="20">
        <v>3660</v>
      </c>
      <c r="K13" s="15">
        <v>3039</v>
      </c>
      <c r="L13" s="15">
        <v>2708</v>
      </c>
      <c r="M13" s="15">
        <v>3241</v>
      </c>
      <c r="N13" s="2"/>
      <c r="O13" s="8">
        <f>SUM(B13:N13)</f>
        <v>25601</v>
      </c>
    </row>
    <row r="14" spans="1:16" ht="32.25" thickBot="1">
      <c r="A14" s="21" t="s">
        <v>8</v>
      </c>
      <c r="B14" s="13">
        <f aca="true" t="shared" si="1" ref="B14:K14">(B13/B9)</f>
        <v>0.30434782608695654</v>
      </c>
      <c r="C14" s="13">
        <f t="shared" si="1"/>
        <v>0.15637098131627672</v>
      </c>
      <c r="D14" s="13">
        <f t="shared" si="1"/>
        <v>0.1574111066719936</v>
      </c>
      <c r="E14" s="13">
        <f t="shared" si="1"/>
        <v>0.23047177107501934</v>
      </c>
      <c r="F14" s="13">
        <f t="shared" si="1"/>
        <v>0.1442085832948777</v>
      </c>
      <c r="G14" s="13">
        <f t="shared" si="1"/>
        <v>0.18145629457621495</v>
      </c>
      <c r="H14" s="13">
        <f t="shared" si="1"/>
        <v>0.3449854983971913</v>
      </c>
      <c r="I14" s="13">
        <f t="shared" si="1"/>
        <v>0.5212690283112819</v>
      </c>
      <c r="J14" s="13">
        <f t="shared" si="1"/>
        <v>0.5130361648444071</v>
      </c>
      <c r="K14" s="13">
        <f t="shared" si="1"/>
        <v>0.42231795441912173</v>
      </c>
      <c r="L14" s="13">
        <f>(L13/L9)</f>
        <v>0.29402823018458196</v>
      </c>
      <c r="M14" s="13">
        <f>(M13/M9)</f>
        <v>0.372828712757391</v>
      </c>
      <c r="O14" s="14">
        <f>SUM(B14:M14)/12</f>
        <v>0.30356101266127616</v>
      </c>
      <c r="P14" t="s">
        <v>3</v>
      </c>
    </row>
    <row r="15" spans="1:15" ht="15.75">
      <c r="A15" s="6"/>
      <c r="B15" s="4"/>
      <c r="C15" s="4"/>
      <c r="D15" s="4"/>
      <c r="E15" s="4"/>
      <c r="F15" s="4"/>
      <c r="G15" s="5"/>
      <c r="H15" s="5"/>
      <c r="I15" s="5"/>
      <c r="J15" s="5"/>
      <c r="K15" s="5"/>
      <c r="L15" s="5"/>
      <c r="M15" s="5"/>
      <c r="O15" s="5"/>
    </row>
    <row r="16" spans="1:15" ht="16.5" thickBot="1">
      <c r="A16" s="6"/>
      <c r="B16" s="4"/>
      <c r="C16" s="4"/>
      <c r="D16" s="4"/>
      <c r="E16" s="4"/>
      <c r="F16" s="4"/>
      <c r="G16" s="5"/>
      <c r="H16" s="5"/>
      <c r="I16" s="5"/>
      <c r="J16" s="5"/>
      <c r="K16" s="5"/>
      <c r="L16" s="5"/>
      <c r="M16" s="5"/>
      <c r="O16" s="5"/>
    </row>
    <row r="17" spans="1:15" ht="32.25" thickBot="1">
      <c r="A17" s="21" t="s">
        <v>10</v>
      </c>
      <c r="B17" s="5">
        <v>429</v>
      </c>
      <c r="C17" s="5">
        <v>180</v>
      </c>
      <c r="D17" s="5">
        <v>222</v>
      </c>
      <c r="E17" s="5">
        <v>218</v>
      </c>
      <c r="F17" s="5">
        <v>157</v>
      </c>
      <c r="G17" s="5">
        <v>190</v>
      </c>
      <c r="H17" s="5">
        <v>291</v>
      </c>
      <c r="I17" s="5">
        <v>598</v>
      </c>
      <c r="J17" s="5">
        <v>1833</v>
      </c>
      <c r="K17" s="5">
        <v>1241</v>
      </c>
      <c r="L17" s="5">
        <v>1316</v>
      </c>
      <c r="M17" s="5">
        <v>1364</v>
      </c>
      <c r="O17" s="8">
        <f>SUM(B17:N17)</f>
        <v>8039</v>
      </c>
    </row>
    <row r="18" spans="1:15" ht="32.25" thickBot="1">
      <c r="A18" s="22" t="s">
        <v>11</v>
      </c>
      <c r="B18" s="19">
        <f aca="true" t="shared" si="2" ref="B18:H18">(B13-B17)</f>
        <v>1972</v>
      </c>
      <c r="C18" s="19">
        <f t="shared" si="2"/>
        <v>749</v>
      </c>
      <c r="D18" s="19">
        <f t="shared" si="2"/>
        <v>566</v>
      </c>
      <c r="E18" s="19">
        <f t="shared" si="2"/>
        <v>974</v>
      </c>
      <c r="F18" s="19">
        <f t="shared" si="2"/>
        <v>468</v>
      </c>
      <c r="G18" s="19">
        <f t="shared" si="2"/>
        <v>904</v>
      </c>
      <c r="H18" s="19">
        <f t="shared" si="2"/>
        <v>1969</v>
      </c>
      <c r="I18" s="19">
        <f>(I13-I17)</f>
        <v>3066</v>
      </c>
      <c r="J18" s="19">
        <f>(J13-J17)</f>
        <v>1827</v>
      </c>
      <c r="K18" s="19">
        <f>(K13-K17)</f>
        <v>1798</v>
      </c>
      <c r="L18" s="19">
        <f>(L13-L17)</f>
        <v>1392</v>
      </c>
      <c r="M18" s="19">
        <v>1877</v>
      </c>
      <c r="N18" s="2"/>
      <c r="O18" s="8">
        <f>SUM(B18:N18)</f>
        <v>17562</v>
      </c>
    </row>
    <row r="19" spans="1:15" ht="16.5" thickBot="1">
      <c r="A19" s="7"/>
      <c r="B19" s="4"/>
      <c r="C19" s="4"/>
      <c r="D19" s="4"/>
      <c r="E19" s="4"/>
      <c r="F19" s="4"/>
      <c r="G19" s="5"/>
      <c r="H19" s="5"/>
      <c r="I19" s="5"/>
      <c r="J19" s="5"/>
      <c r="K19" s="5"/>
      <c r="L19" s="5"/>
      <c r="M19" s="5"/>
      <c r="O19" s="5"/>
    </row>
    <row r="20" spans="1:17" ht="32.25" thickBot="1">
      <c r="A20" s="22" t="s">
        <v>12</v>
      </c>
      <c r="B20" s="13">
        <f aca="true" t="shared" si="3" ref="B20:J20">(B17/B9)</f>
        <v>0.054379515781467866</v>
      </c>
      <c r="C20" s="13">
        <f t="shared" si="3"/>
        <v>0.0302979296414745</v>
      </c>
      <c r="D20" s="13">
        <f t="shared" si="3"/>
        <v>0.04434678385936876</v>
      </c>
      <c r="E20" s="13">
        <f t="shared" si="3"/>
        <v>0.04215003866976025</v>
      </c>
      <c r="F20" s="13">
        <f t="shared" si="3"/>
        <v>0.03622519612367328</v>
      </c>
      <c r="G20" s="13">
        <f t="shared" si="3"/>
        <v>0.03151434732128048</v>
      </c>
      <c r="H20" s="13">
        <f t="shared" si="3"/>
        <v>0.04442069912990383</v>
      </c>
      <c r="I20" s="13">
        <f t="shared" si="3"/>
        <v>0.08507611324512733</v>
      </c>
      <c r="J20" s="13">
        <f t="shared" si="3"/>
        <v>0.2569386038687973</v>
      </c>
      <c r="K20" s="13">
        <f>(K17/K9)</f>
        <v>0.17245692051139522</v>
      </c>
      <c r="L20" s="13">
        <f>(L17/L9)</f>
        <v>0.14288816503800217</v>
      </c>
      <c r="M20" s="13">
        <f>(M17/M9)</f>
        <v>0.1569078568963534</v>
      </c>
      <c r="N20" s="2"/>
      <c r="O20" s="14">
        <f>SUM(B20:M20)/12</f>
        <v>0.09146684750721702</v>
      </c>
      <c r="P20" s="17" t="s">
        <v>3</v>
      </c>
      <c r="Q20" s="17"/>
    </row>
    <row r="21" spans="1:17" s="10" customFormat="1" ht="32.25" thickBot="1">
      <c r="A21" s="22" t="s">
        <v>13</v>
      </c>
      <c r="B21" s="13">
        <f aca="true" t="shared" si="4" ref="B21:J21">(B18/B9)</f>
        <v>0.24996831030548866</v>
      </c>
      <c r="C21" s="13">
        <f t="shared" si="4"/>
        <v>0.12607305167480223</v>
      </c>
      <c r="D21" s="13">
        <f t="shared" si="4"/>
        <v>0.11306432281262485</v>
      </c>
      <c r="E21" s="13">
        <f t="shared" si="4"/>
        <v>0.1883217324052591</v>
      </c>
      <c r="F21" s="13">
        <f t="shared" si="4"/>
        <v>0.10798338717120443</v>
      </c>
      <c r="G21" s="13">
        <f t="shared" si="4"/>
        <v>0.14994194725493448</v>
      </c>
      <c r="H21" s="13">
        <f t="shared" si="4"/>
        <v>0.30056479926728746</v>
      </c>
      <c r="I21" s="12">
        <f t="shared" si="4"/>
        <v>0.4361929150661545</v>
      </c>
      <c r="J21" s="12">
        <f t="shared" si="4"/>
        <v>0.25609756097560976</v>
      </c>
      <c r="K21" s="12">
        <f>(K18/K9)</f>
        <v>0.24986103390772652</v>
      </c>
      <c r="L21" s="12">
        <f>(L18/L9)</f>
        <v>0.1511400651465798</v>
      </c>
      <c r="M21" s="12">
        <f>(M18/M9)</f>
        <v>0.21592085586103762</v>
      </c>
      <c r="N21"/>
      <c r="O21" s="14">
        <f>SUM(B21:M21)/12</f>
        <v>0.21209416515405913</v>
      </c>
      <c r="P21" s="17" t="s">
        <v>3</v>
      </c>
      <c r="Q21" s="17"/>
    </row>
    <row r="22" ht="13.5" thickBot="1"/>
    <row r="23" spans="1:16" ht="16.5" thickBot="1">
      <c r="A23" s="7" t="s">
        <v>2</v>
      </c>
      <c r="B23" s="16">
        <v>2.38</v>
      </c>
      <c r="C23" s="16">
        <v>2.38</v>
      </c>
      <c r="D23" s="16">
        <v>2.52</v>
      </c>
      <c r="E23" s="16">
        <v>3.14</v>
      </c>
      <c r="F23" s="16">
        <v>3.06</v>
      </c>
      <c r="G23" s="16">
        <v>2.37</v>
      </c>
      <c r="H23" s="16">
        <v>3.09</v>
      </c>
      <c r="I23" s="16">
        <v>3.56</v>
      </c>
      <c r="J23" s="16">
        <v>4.36</v>
      </c>
      <c r="K23" s="16">
        <v>4.16</v>
      </c>
      <c r="L23" s="16">
        <v>3.16</v>
      </c>
      <c r="M23" s="16">
        <v>3.17</v>
      </c>
      <c r="O23" s="18">
        <f>SUM(B23:M23)/12</f>
        <v>3.1125000000000003</v>
      </c>
      <c r="P23" t="s">
        <v>1</v>
      </c>
    </row>
    <row r="26" spans="1:13" ht="15.75">
      <c r="A26" s="6" t="s">
        <v>16</v>
      </c>
      <c r="M26" s="5">
        <v>2105</v>
      </c>
    </row>
    <row r="27" spans="1:13" ht="15.75">
      <c r="A27" s="7" t="s">
        <v>17</v>
      </c>
      <c r="M27" s="5">
        <v>396</v>
      </c>
    </row>
    <row r="28" spans="1:13" ht="15.75">
      <c r="A28" s="7" t="s">
        <v>18</v>
      </c>
      <c r="M28" s="5">
        <v>85</v>
      </c>
    </row>
    <row r="29" spans="1:13" ht="15.75">
      <c r="A29" s="7" t="s">
        <v>19</v>
      </c>
      <c r="M29" s="5">
        <v>80</v>
      </c>
    </row>
    <row r="30" spans="1:13" ht="15.75">
      <c r="A30" s="7" t="s">
        <v>20</v>
      </c>
      <c r="M30" s="5">
        <v>47</v>
      </c>
    </row>
    <row r="31" spans="1:13" ht="15.75">
      <c r="A31" s="7" t="s">
        <v>21</v>
      </c>
      <c r="M31" s="5">
        <v>4</v>
      </c>
    </row>
    <row r="33" spans="1:13" ht="15.75">
      <c r="A33" s="7" t="s">
        <v>22</v>
      </c>
      <c r="L33" s="26"/>
      <c r="M33" s="5">
        <v>44</v>
      </c>
    </row>
    <row r="34" spans="1:13" ht="15.75">
      <c r="A34" s="7" t="s">
        <v>23</v>
      </c>
      <c r="L34" s="26"/>
      <c r="M34" s="5">
        <v>12</v>
      </c>
    </row>
    <row r="35" spans="1:13" ht="15.75">
      <c r="A35" s="7" t="s">
        <v>24</v>
      </c>
      <c r="L35" s="26"/>
      <c r="M35" s="5">
        <v>8</v>
      </c>
    </row>
    <row r="36" spans="1:13" ht="15.75">
      <c r="A36" s="7" t="s">
        <v>25</v>
      </c>
      <c r="L36" s="26"/>
      <c r="M36" s="5">
        <v>6</v>
      </c>
    </row>
    <row r="37" spans="1:13" ht="15.75">
      <c r="A37" s="7" t="s">
        <v>26</v>
      </c>
      <c r="L37" s="26"/>
      <c r="M37" s="5">
        <v>12</v>
      </c>
    </row>
  </sheetData>
  <sheetProtection/>
  <mergeCells count="1">
    <mergeCell ref="B6:M6"/>
  </mergeCells>
  <printOptions horizontalCentered="1"/>
  <pageMargins left="0.5" right="0.5" top="0.5" bottom="0.5" header="0.5" footer="0.5"/>
  <pageSetup fitToHeight="1" fitToWidth="1" horizontalDpi="300" verticalDpi="300" orientation="landscape" scale="61" r:id="rId2"/>
  <ignoredErrors>
    <ignoredError sqref="B11:H1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Q51"/>
  <sheetViews>
    <sheetView zoomScalePageLayoutView="0" workbookViewId="0" topLeftCell="A1">
      <selection activeCell="A1" sqref="A1:IV7"/>
    </sheetView>
  </sheetViews>
  <sheetFormatPr defaultColWidth="9.140625" defaultRowHeight="12.75"/>
  <cols>
    <col min="1" max="1" width="46.8515625" style="0" customWidth="1"/>
  </cols>
  <sheetData>
    <row r="7" ht="13.5" thickBot="1"/>
    <row r="8" spans="1:15" ht="16.5" thickBot="1">
      <c r="A8" s="3"/>
      <c r="B8" s="23">
        <v>42644</v>
      </c>
      <c r="C8" s="23">
        <v>42675</v>
      </c>
      <c r="D8" s="23">
        <v>42705</v>
      </c>
      <c r="E8" s="23">
        <v>42736</v>
      </c>
      <c r="F8" s="23">
        <v>42767</v>
      </c>
      <c r="G8" s="23">
        <v>42795</v>
      </c>
      <c r="H8" s="11">
        <v>42826</v>
      </c>
      <c r="I8" s="11">
        <v>42856</v>
      </c>
      <c r="J8" s="11">
        <v>42887</v>
      </c>
      <c r="K8" s="11">
        <v>42917</v>
      </c>
      <c r="L8" s="11">
        <v>42948</v>
      </c>
      <c r="M8" s="11">
        <v>42979</v>
      </c>
      <c r="O8" s="9" t="s">
        <v>0</v>
      </c>
    </row>
    <row r="9" spans="1:15" ht="32.25" thickBot="1">
      <c r="A9" s="21" t="s">
        <v>5</v>
      </c>
      <c r="B9" s="25">
        <v>8230</v>
      </c>
      <c r="C9" s="25">
        <v>6700</v>
      </c>
      <c r="D9" s="25">
        <v>6465</v>
      </c>
      <c r="E9" s="25">
        <v>6974</v>
      </c>
      <c r="F9" s="25">
        <v>4306</v>
      </c>
      <c r="G9" s="25">
        <v>6198</v>
      </c>
      <c r="H9" s="25">
        <v>6809</v>
      </c>
      <c r="I9" s="25">
        <v>11479</v>
      </c>
      <c r="J9" s="24">
        <v>10065</v>
      </c>
      <c r="K9" s="25">
        <v>10132</v>
      </c>
      <c r="L9" s="25">
        <v>10683</v>
      </c>
      <c r="M9" s="25">
        <v>9602</v>
      </c>
      <c r="N9" s="2"/>
      <c r="O9" s="8">
        <v>97643</v>
      </c>
    </row>
    <row r="10" spans="1:15" ht="32.25" thickBot="1">
      <c r="A10" s="21" t="s">
        <v>6</v>
      </c>
      <c r="B10" s="25" t="s">
        <v>15</v>
      </c>
      <c r="C10" s="25" t="s">
        <v>15</v>
      </c>
      <c r="D10" s="25" t="s">
        <v>15</v>
      </c>
      <c r="E10" s="25" t="s">
        <v>15</v>
      </c>
      <c r="F10" s="25" t="s">
        <v>15</v>
      </c>
      <c r="G10" s="25" t="s">
        <v>15</v>
      </c>
      <c r="H10" s="25" t="s">
        <v>15</v>
      </c>
      <c r="I10" s="25" t="s">
        <v>15</v>
      </c>
      <c r="J10" s="25" t="s">
        <v>15</v>
      </c>
      <c r="K10" s="25" t="s">
        <v>15</v>
      </c>
      <c r="L10" s="25" t="s">
        <v>15</v>
      </c>
      <c r="M10" s="25" t="s">
        <v>15</v>
      </c>
      <c r="N10" s="2"/>
      <c r="O10" s="8" t="s">
        <v>15</v>
      </c>
    </row>
    <row r="11" spans="1:15" ht="16.5" thickBot="1">
      <c r="A11" s="21" t="s">
        <v>4</v>
      </c>
      <c r="B11" s="30" t="s">
        <v>15</v>
      </c>
      <c r="C11" s="30" t="s">
        <v>15</v>
      </c>
      <c r="D11" s="30" t="s">
        <v>15</v>
      </c>
      <c r="E11" s="30" t="s">
        <v>15</v>
      </c>
      <c r="F11" s="30" t="s">
        <v>15</v>
      </c>
      <c r="G11" s="30">
        <v>2016</v>
      </c>
      <c r="H11" s="30" t="s">
        <v>15</v>
      </c>
      <c r="I11" s="30" t="s">
        <v>15</v>
      </c>
      <c r="J11" s="30" t="s">
        <v>15</v>
      </c>
      <c r="K11" s="30" t="s">
        <v>15</v>
      </c>
      <c r="L11" s="30" t="s">
        <v>15</v>
      </c>
      <c r="M11" s="30" t="s">
        <v>15</v>
      </c>
      <c r="N11" s="2"/>
      <c r="O11" s="8" t="s">
        <v>15</v>
      </c>
    </row>
    <row r="12" spans="1:15" ht="32.25" thickBot="1">
      <c r="A12" s="21" t="s">
        <v>9</v>
      </c>
      <c r="B12" s="25">
        <v>5315</v>
      </c>
      <c r="C12" s="25">
        <v>4309</v>
      </c>
      <c r="D12" s="25">
        <v>4033</v>
      </c>
      <c r="E12" s="25">
        <v>4625</v>
      </c>
      <c r="F12" s="25">
        <v>3166</v>
      </c>
      <c r="G12" s="25">
        <v>3545</v>
      </c>
      <c r="H12" s="25">
        <v>3570</v>
      </c>
      <c r="I12" s="25">
        <v>5711</v>
      </c>
      <c r="J12" s="25">
        <v>5315</v>
      </c>
      <c r="K12" s="25">
        <v>6155</v>
      </c>
      <c r="L12" s="25">
        <v>6524</v>
      </c>
      <c r="M12" s="25">
        <v>5432</v>
      </c>
      <c r="N12" s="2"/>
      <c r="O12" s="8">
        <v>57700</v>
      </c>
    </row>
    <row r="13" spans="1:15" ht="32.25" thickBot="1">
      <c r="A13" s="21" t="s">
        <v>7</v>
      </c>
      <c r="B13" s="30">
        <v>2915</v>
      </c>
      <c r="C13" s="30">
        <v>2391</v>
      </c>
      <c r="D13" s="30">
        <v>2432</v>
      </c>
      <c r="E13" s="30">
        <v>2349</v>
      </c>
      <c r="F13" s="30">
        <v>1140</v>
      </c>
      <c r="G13" s="30">
        <v>2653</v>
      </c>
      <c r="H13" s="30">
        <v>3239</v>
      </c>
      <c r="I13" s="30">
        <v>5768</v>
      </c>
      <c r="J13" s="30">
        <v>4750</v>
      </c>
      <c r="K13" s="25">
        <v>3977</v>
      </c>
      <c r="L13" s="25">
        <v>4159</v>
      </c>
      <c r="M13" s="25">
        <v>4170</v>
      </c>
      <c r="N13" s="2"/>
      <c r="O13" s="8">
        <v>39943</v>
      </c>
    </row>
    <row r="14" spans="1:16" ht="32.25" thickBot="1">
      <c r="A14" s="21" t="s">
        <v>8</v>
      </c>
      <c r="B14" s="27">
        <v>0.35419198055893075</v>
      </c>
      <c r="C14" s="27">
        <v>0.35686567164179106</v>
      </c>
      <c r="D14" s="27">
        <v>0.37617942768754836</v>
      </c>
      <c r="E14" s="27">
        <v>0.337</v>
      </c>
      <c r="F14" s="27">
        <v>0.2647</v>
      </c>
      <c r="G14" s="27">
        <v>0.428</v>
      </c>
      <c r="H14" s="27">
        <v>0.4756</v>
      </c>
      <c r="I14" s="27">
        <v>0.5024</v>
      </c>
      <c r="J14" s="27">
        <v>0.4719</v>
      </c>
      <c r="K14" s="27">
        <v>0.3925</v>
      </c>
      <c r="L14" s="27">
        <v>0.3893</v>
      </c>
      <c r="M14" s="27">
        <v>0.4342</v>
      </c>
      <c r="O14" s="28">
        <v>0.39856975665735583</v>
      </c>
      <c r="P14" t="s">
        <v>3</v>
      </c>
    </row>
    <row r="15" spans="1:16" ht="16.5" thickBot="1">
      <c r="A15" s="22" t="s">
        <v>2</v>
      </c>
      <c r="B15" s="16">
        <v>3.08</v>
      </c>
      <c r="C15" s="16">
        <v>3.11</v>
      </c>
      <c r="D15" s="16">
        <v>2.54</v>
      </c>
      <c r="E15" s="16">
        <v>2.54</v>
      </c>
      <c r="F15" s="16">
        <v>3.01</v>
      </c>
      <c r="G15" s="16">
        <v>3.08</v>
      </c>
      <c r="H15" s="16">
        <v>3.45</v>
      </c>
      <c r="I15" s="16">
        <v>3.49</v>
      </c>
      <c r="J15" s="16">
        <v>3.34</v>
      </c>
      <c r="K15" s="16">
        <v>4.07</v>
      </c>
      <c r="L15" s="16">
        <v>3.53</v>
      </c>
      <c r="M15" s="5">
        <v>3.38</v>
      </c>
      <c r="O15" s="38">
        <v>0.1423611111111111</v>
      </c>
      <c r="P15" t="s">
        <v>1</v>
      </c>
    </row>
    <row r="16" spans="1:15" ht="16.5" thickBot="1">
      <c r="A16" s="21"/>
      <c r="B16" s="4"/>
      <c r="C16" s="4"/>
      <c r="D16" s="4"/>
      <c r="E16" s="4"/>
      <c r="F16" s="4"/>
      <c r="G16" s="5"/>
      <c r="H16" s="5"/>
      <c r="I16" s="5"/>
      <c r="J16" s="5"/>
      <c r="K16" s="5"/>
      <c r="L16" s="5"/>
      <c r="M16" s="5"/>
      <c r="O16" s="5"/>
    </row>
    <row r="17" spans="1:15" ht="16.5" thickBot="1">
      <c r="A17" s="21" t="s">
        <v>16</v>
      </c>
      <c r="B17" s="5">
        <v>1112</v>
      </c>
      <c r="C17" s="5">
        <v>1370</v>
      </c>
      <c r="D17" s="5">
        <v>1439</v>
      </c>
      <c r="E17" s="5">
        <v>1050</v>
      </c>
      <c r="F17" s="5">
        <v>878</v>
      </c>
      <c r="G17" s="5">
        <v>1237</v>
      </c>
      <c r="H17" s="5">
        <v>1254</v>
      </c>
      <c r="I17" s="5">
        <v>1653</v>
      </c>
      <c r="J17" s="5">
        <v>2188</v>
      </c>
      <c r="K17" s="5">
        <v>1693</v>
      </c>
      <c r="L17" s="5">
        <v>1781</v>
      </c>
      <c r="M17" s="5">
        <v>1542</v>
      </c>
      <c r="O17" s="8">
        <v>17197</v>
      </c>
    </row>
    <row r="18" spans="1:15" ht="16.5" thickBot="1">
      <c r="A18" s="22" t="s">
        <v>17</v>
      </c>
      <c r="B18" s="19">
        <v>313</v>
      </c>
      <c r="C18" s="19">
        <v>356</v>
      </c>
      <c r="D18" s="19">
        <v>365</v>
      </c>
      <c r="E18" s="19">
        <v>375</v>
      </c>
      <c r="F18" s="19">
        <v>372</v>
      </c>
      <c r="G18" s="19">
        <v>398</v>
      </c>
      <c r="H18" s="19">
        <v>295</v>
      </c>
      <c r="I18" s="19">
        <v>369</v>
      </c>
      <c r="J18" s="19">
        <v>403</v>
      </c>
      <c r="K18" s="19">
        <v>318</v>
      </c>
      <c r="L18" s="19">
        <v>425</v>
      </c>
      <c r="M18" s="19">
        <v>318</v>
      </c>
      <c r="N18" s="2"/>
      <c r="O18" s="8">
        <v>4307</v>
      </c>
    </row>
    <row r="19" spans="1:15" ht="32.25" thickBot="1">
      <c r="A19" s="22" t="s">
        <v>27</v>
      </c>
      <c r="B19" s="4">
        <v>109</v>
      </c>
      <c r="C19" s="4">
        <v>98</v>
      </c>
      <c r="D19" s="4">
        <v>138</v>
      </c>
      <c r="E19" s="4">
        <v>111</v>
      </c>
      <c r="F19" s="4">
        <v>133</v>
      </c>
      <c r="G19" s="5">
        <v>154</v>
      </c>
      <c r="H19" s="5">
        <v>114</v>
      </c>
      <c r="I19" s="5">
        <v>127</v>
      </c>
      <c r="J19" s="5">
        <v>145</v>
      </c>
      <c r="K19" s="5">
        <v>114</v>
      </c>
      <c r="L19" s="5">
        <v>153</v>
      </c>
      <c r="M19" s="5">
        <v>81</v>
      </c>
      <c r="O19" s="33">
        <v>1477</v>
      </c>
    </row>
    <row r="20" spans="1:17" ht="16.5" thickBot="1">
      <c r="A20" s="22" t="s">
        <v>28</v>
      </c>
      <c r="B20" s="31">
        <v>102</v>
      </c>
      <c r="C20" s="31">
        <v>92</v>
      </c>
      <c r="D20" s="34">
        <v>131</v>
      </c>
      <c r="E20" s="31">
        <v>111</v>
      </c>
      <c r="F20" s="35">
        <v>120</v>
      </c>
      <c r="G20" s="31">
        <v>150</v>
      </c>
      <c r="H20" s="31">
        <v>108</v>
      </c>
      <c r="I20" s="31">
        <v>122</v>
      </c>
      <c r="J20" s="31">
        <v>141</v>
      </c>
      <c r="K20" s="37">
        <v>112</v>
      </c>
      <c r="L20" s="31">
        <v>150</v>
      </c>
      <c r="M20" s="31">
        <v>75</v>
      </c>
      <c r="N20" s="2"/>
      <c r="O20" s="32">
        <v>1414</v>
      </c>
      <c r="P20" s="29"/>
      <c r="Q20" s="29"/>
    </row>
    <row r="21" spans="1:17" ht="16.5" thickBot="1">
      <c r="A21" s="22" t="s">
        <v>20</v>
      </c>
      <c r="B21" s="31">
        <v>58</v>
      </c>
      <c r="C21" s="31">
        <v>25</v>
      </c>
      <c r="D21" s="34">
        <v>15</v>
      </c>
      <c r="E21" s="31">
        <v>38</v>
      </c>
      <c r="F21" s="31">
        <v>32</v>
      </c>
      <c r="G21" s="34">
        <v>42</v>
      </c>
      <c r="H21" s="31">
        <v>52</v>
      </c>
      <c r="I21" s="36">
        <v>85</v>
      </c>
      <c r="J21" s="36">
        <v>89</v>
      </c>
      <c r="K21" s="36">
        <v>64</v>
      </c>
      <c r="L21" s="36">
        <v>75</v>
      </c>
      <c r="M21" s="36">
        <v>32</v>
      </c>
      <c r="O21" s="32">
        <v>607</v>
      </c>
      <c r="P21" s="29"/>
      <c r="Q21" s="29"/>
    </row>
    <row r="22" spans="1:15" ht="32.25" thickBot="1">
      <c r="A22" s="22" t="s">
        <v>29</v>
      </c>
      <c r="B22" s="5">
        <v>26</v>
      </c>
      <c r="C22" s="5">
        <v>16</v>
      </c>
      <c r="D22" s="5">
        <v>16</v>
      </c>
      <c r="E22" s="5">
        <v>21</v>
      </c>
      <c r="F22" s="5">
        <v>4</v>
      </c>
      <c r="G22" s="5" t="s">
        <v>15</v>
      </c>
      <c r="H22" s="5" t="s">
        <v>15</v>
      </c>
      <c r="I22" s="5" t="s">
        <v>15</v>
      </c>
      <c r="J22" s="5" t="s">
        <v>15</v>
      </c>
      <c r="K22" s="5" t="s">
        <v>15</v>
      </c>
      <c r="L22" s="5" t="s">
        <v>15</v>
      </c>
      <c r="M22" s="5" t="s">
        <v>15</v>
      </c>
      <c r="O22" s="33">
        <v>83</v>
      </c>
    </row>
    <row r="23" spans="1:15" ht="16.5" thickBot="1">
      <c r="A23" s="22" t="s">
        <v>30</v>
      </c>
      <c r="B23" s="5" t="s">
        <v>15</v>
      </c>
      <c r="C23" s="5" t="s">
        <v>15</v>
      </c>
      <c r="D23" s="5" t="s">
        <v>15</v>
      </c>
      <c r="E23" s="5" t="s">
        <v>15</v>
      </c>
      <c r="F23" s="5" t="s">
        <v>15</v>
      </c>
      <c r="G23" s="5">
        <v>8</v>
      </c>
      <c r="H23" s="5">
        <v>17</v>
      </c>
      <c r="I23" s="5" t="s">
        <v>15</v>
      </c>
      <c r="J23" s="5">
        <v>3</v>
      </c>
      <c r="K23" s="5">
        <v>1</v>
      </c>
      <c r="L23" s="5">
        <v>3</v>
      </c>
      <c r="M23" s="5">
        <v>5</v>
      </c>
      <c r="O23" s="33">
        <v>37</v>
      </c>
    </row>
    <row r="24" spans="1:15" ht="16.5" thickBot="1">
      <c r="A24" s="22" t="s">
        <v>31</v>
      </c>
      <c r="B24" s="5" t="s">
        <v>15</v>
      </c>
      <c r="C24" s="5" t="s">
        <v>15</v>
      </c>
      <c r="D24" s="5" t="s">
        <v>15</v>
      </c>
      <c r="E24" s="5">
        <v>46</v>
      </c>
      <c r="F24" s="5">
        <v>62</v>
      </c>
      <c r="G24" s="5">
        <v>122</v>
      </c>
      <c r="H24" s="5">
        <v>64</v>
      </c>
      <c r="I24" s="5">
        <v>130</v>
      </c>
      <c r="J24" s="5">
        <v>89</v>
      </c>
      <c r="K24" s="5">
        <v>90</v>
      </c>
      <c r="L24" s="5">
        <v>35</v>
      </c>
      <c r="M24" s="5">
        <v>17</v>
      </c>
      <c r="O24" s="33">
        <v>655</v>
      </c>
    </row>
    <row r="25" spans="1:15" ht="16.5" thickBot="1">
      <c r="A25" s="22" t="s">
        <v>32</v>
      </c>
      <c r="B25" s="5" t="s">
        <v>15</v>
      </c>
      <c r="C25" s="5" t="s">
        <v>15</v>
      </c>
      <c r="D25" s="5" t="s">
        <v>15</v>
      </c>
      <c r="E25" s="5" t="s">
        <v>15</v>
      </c>
      <c r="F25" s="5" t="s">
        <v>15</v>
      </c>
      <c r="G25" s="5" t="s">
        <v>15</v>
      </c>
      <c r="H25" s="5">
        <v>24</v>
      </c>
      <c r="I25" s="5" t="s">
        <v>15</v>
      </c>
      <c r="J25" s="5" t="s">
        <v>15</v>
      </c>
      <c r="K25" s="5" t="s">
        <v>15</v>
      </c>
      <c r="L25" s="5" t="s">
        <v>15</v>
      </c>
      <c r="M25" s="5" t="s">
        <v>15</v>
      </c>
      <c r="O25" s="33">
        <v>24</v>
      </c>
    </row>
    <row r="26" spans="1:15" ht="15.75" thickBot="1">
      <c r="A26" s="39"/>
      <c r="M26" s="16"/>
      <c r="O26" s="25"/>
    </row>
    <row r="27" spans="1:15" ht="32.25" thickBot="1">
      <c r="A27" s="22" t="s">
        <v>22</v>
      </c>
      <c r="B27" s="5">
        <v>61</v>
      </c>
      <c r="C27" s="5">
        <v>40</v>
      </c>
      <c r="D27" s="5">
        <v>40</v>
      </c>
      <c r="E27" s="5">
        <v>49</v>
      </c>
      <c r="F27" s="5">
        <v>37</v>
      </c>
      <c r="G27" s="5">
        <v>62</v>
      </c>
      <c r="H27" s="5">
        <v>76</v>
      </c>
      <c r="I27" s="5">
        <v>105</v>
      </c>
      <c r="J27" s="5">
        <v>101</v>
      </c>
      <c r="K27" s="5">
        <v>73</v>
      </c>
      <c r="L27" s="5">
        <v>102</v>
      </c>
      <c r="M27" s="5">
        <v>57</v>
      </c>
      <c r="O27" s="33">
        <v>803</v>
      </c>
    </row>
    <row r="28" spans="1:15" ht="16.5" thickBot="1">
      <c r="A28" s="22" t="s">
        <v>33</v>
      </c>
      <c r="B28" s="5">
        <v>26</v>
      </c>
      <c r="C28" s="5">
        <v>18</v>
      </c>
      <c r="D28" s="5">
        <v>23</v>
      </c>
      <c r="E28" s="5">
        <v>21</v>
      </c>
      <c r="F28" s="5">
        <v>19</v>
      </c>
      <c r="G28" s="5">
        <v>15</v>
      </c>
      <c r="H28" s="5">
        <v>37</v>
      </c>
      <c r="I28" s="5">
        <v>20</v>
      </c>
      <c r="J28" s="5">
        <v>19</v>
      </c>
      <c r="K28" s="5">
        <v>22</v>
      </c>
      <c r="L28" s="5">
        <v>37</v>
      </c>
      <c r="M28" s="5">
        <v>23</v>
      </c>
      <c r="O28" s="33">
        <v>280</v>
      </c>
    </row>
    <row r="29" spans="1:15" ht="16.5" thickBot="1">
      <c r="A29" s="22" t="s">
        <v>24</v>
      </c>
      <c r="B29" s="5">
        <v>5</v>
      </c>
      <c r="C29" s="5">
        <v>8</v>
      </c>
      <c r="D29" s="5">
        <v>5</v>
      </c>
      <c r="E29" s="5">
        <v>8</v>
      </c>
      <c r="F29" s="5">
        <v>5</v>
      </c>
      <c r="G29" s="5">
        <v>12</v>
      </c>
      <c r="H29" s="5">
        <v>8</v>
      </c>
      <c r="I29" s="5">
        <v>7</v>
      </c>
      <c r="J29" s="5">
        <v>11</v>
      </c>
      <c r="K29" s="5">
        <v>5</v>
      </c>
      <c r="L29" s="5">
        <v>15</v>
      </c>
      <c r="M29" s="5">
        <v>7</v>
      </c>
      <c r="O29" s="33">
        <v>96</v>
      </c>
    </row>
    <row r="30" spans="1:15" ht="16.5" thickBot="1">
      <c r="A30" s="22" t="s">
        <v>25</v>
      </c>
      <c r="B30" s="5">
        <v>2</v>
      </c>
      <c r="C30" s="5">
        <v>5</v>
      </c>
      <c r="D30" s="5">
        <v>3</v>
      </c>
      <c r="E30" s="5">
        <v>7</v>
      </c>
      <c r="F30" s="5">
        <v>1</v>
      </c>
      <c r="G30" s="5">
        <v>9</v>
      </c>
      <c r="H30" s="5">
        <v>4</v>
      </c>
      <c r="I30" s="5">
        <v>11</v>
      </c>
      <c r="J30" s="5">
        <v>3</v>
      </c>
      <c r="K30" s="5">
        <v>7</v>
      </c>
      <c r="L30" s="5">
        <v>6</v>
      </c>
      <c r="M30" s="5">
        <v>11</v>
      </c>
      <c r="O30" s="33">
        <v>69</v>
      </c>
    </row>
    <row r="31" spans="1:15" ht="32.25" thickBot="1">
      <c r="A31" s="22" t="s">
        <v>34</v>
      </c>
      <c r="B31" s="5">
        <v>21</v>
      </c>
      <c r="C31" s="5">
        <v>8</v>
      </c>
      <c r="D31" s="5">
        <v>8</v>
      </c>
      <c r="E31" s="5">
        <v>10</v>
      </c>
      <c r="F31" s="5">
        <v>11</v>
      </c>
      <c r="G31" s="5">
        <v>20</v>
      </c>
      <c r="H31" s="5">
        <v>17</v>
      </c>
      <c r="I31" s="5">
        <v>48</v>
      </c>
      <c r="J31" s="5">
        <v>33</v>
      </c>
      <c r="K31" s="5">
        <v>31</v>
      </c>
      <c r="L31" s="5">
        <v>38</v>
      </c>
      <c r="M31" s="5">
        <v>24</v>
      </c>
      <c r="O31" s="33">
        <v>269</v>
      </c>
    </row>
    <row r="32" spans="1:15" ht="16.5" thickBot="1">
      <c r="A32" s="22" t="s">
        <v>35</v>
      </c>
      <c r="B32" s="5">
        <v>6</v>
      </c>
      <c r="C32" s="5">
        <v>1</v>
      </c>
      <c r="D32" s="5">
        <v>1</v>
      </c>
      <c r="E32" s="5">
        <v>6</v>
      </c>
      <c r="F32" s="5">
        <v>1</v>
      </c>
      <c r="G32" s="5">
        <v>2</v>
      </c>
      <c r="H32" s="5">
        <v>10</v>
      </c>
      <c r="I32" s="5">
        <v>11</v>
      </c>
      <c r="J32" s="5">
        <v>10</v>
      </c>
      <c r="K32" s="5">
        <v>5</v>
      </c>
      <c r="L32" s="5">
        <v>13</v>
      </c>
      <c r="M32" s="5">
        <v>3</v>
      </c>
      <c r="O32" s="33">
        <v>69</v>
      </c>
    </row>
    <row r="33" ht="16.5" thickBot="1">
      <c r="A33" s="22"/>
    </row>
    <row r="34" spans="1:15" ht="16.5" thickBot="1">
      <c r="A34" s="22" t="s">
        <v>36</v>
      </c>
      <c r="B34" s="5">
        <v>811</v>
      </c>
      <c r="C34" s="5">
        <v>634</v>
      </c>
      <c r="D34" s="5">
        <v>532</v>
      </c>
      <c r="E34" s="5">
        <v>612</v>
      </c>
      <c r="F34" s="5">
        <v>436</v>
      </c>
      <c r="G34" s="5">
        <v>437</v>
      </c>
      <c r="H34" s="5">
        <v>375</v>
      </c>
      <c r="I34" s="5">
        <v>525</v>
      </c>
      <c r="J34" s="5">
        <v>545</v>
      </c>
      <c r="K34" s="5">
        <v>552</v>
      </c>
      <c r="L34" s="5">
        <v>661</v>
      </c>
      <c r="M34" s="5">
        <v>478</v>
      </c>
      <c r="O34" s="33">
        <v>6598</v>
      </c>
    </row>
    <row r="35" spans="1:15" ht="16.5" thickBot="1">
      <c r="A35" s="22" t="s">
        <v>37</v>
      </c>
      <c r="B35" s="5">
        <v>245</v>
      </c>
      <c r="C35" s="5">
        <v>191</v>
      </c>
      <c r="D35" s="5">
        <v>199</v>
      </c>
      <c r="E35" s="5">
        <v>210</v>
      </c>
      <c r="F35" s="5">
        <v>172</v>
      </c>
      <c r="G35" s="5">
        <v>156</v>
      </c>
      <c r="H35" s="5">
        <v>120</v>
      </c>
      <c r="I35" s="5">
        <v>170</v>
      </c>
      <c r="J35" s="5">
        <v>159</v>
      </c>
      <c r="K35" s="5">
        <v>156</v>
      </c>
      <c r="L35" s="5">
        <v>202</v>
      </c>
      <c r="M35" s="5">
        <v>153</v>
      </c>
      <c r="O35" s="33">
        <v>2133</v>
      </c>
    </row>
    <row r="36" spans="1:15" ht="16.5" thickBot="1">
      <c r="A36" s="22" t="s">
        <v>38</v>
      </c>
      <c r="B36" s="5">
        <v>558</v>
      </c>
      <c r="C36" s="5">
        <v>431</v>
      </c>
      <c r="D36" s="5">
        <v>333</v>
      </c>
      <c r="E36" s="5">
        <v>402</v>
      </c>
      <c r="F36" s="5">
        <v>264</v>
      </c>
      <c r="G36" s="5">
        <v>281</v>
      </c>
      <c r="H36" s="5">
        <v>255</v>
      </c>
      <c r="I36" s="5">
        <v>355</v>
      </c>
      <c r="J36" s="5">
        <v>386</v>
      </c>
      <c r="K36" s="5">
        <v>396</v>
      </c>
      <c r="L36" s="5">
        <v>459</v>
      </c>
      <c r="M36" s="5">
        <v>322</v>
      </c>
      <c r="O36" s="33">
        <v>4442</v>
      </c>
    </row>
    <row r="37" spans="1:15" ht="15">
      <c r="A37" s="39"/>
      <c r="O37" s="5"/>
    </row>
    <row r="38" spans="1:15" ht="16.5" thickBot="1">
      <c r="A38" s="22" t="s">
        <v>39</v>
      </c>
      <c r="O38" s="5"/>
    </row>
    <row r="39" spans="1:15" ht="16.5" thickBot="1">
      <c r="A39" s="22" t="s">
        <v>40</v>
      </c>
      <c r="B39" s="5">
        <v>62</v>
      </c>
      <c r="C39" s="5">
        <v>23</v>
      </c>
      <c r="D39" s="5">
        <v>9</v>
      </c>
      <c r="E39" s="5">
        <v>8</v>
      </c>
      <c r="F39" s="5">
        <v>4</v>
      </c>
      <c r="G39" s="5">
        <v>7</v>
      </c>
      <c r="H39" s="5">
        <v>5</v>
      </c>
      <c r="I39" s="5">
        <v>3</v>
      </c>
      <c r="J39" s="5">
        <v>6</v>
      </c>
      <c r="K39" s="5">
        <v>5</v>
      </c>
      <c r="L39" s="5">
        <v>4</v>
      </c>
      <c r="M39" s="5">
        <v>3</v>
      </c>
      <c r="O39" s="33">
        <v>139</v>
      </c>
    </row>
    <row r="40" spans="1:15" ht="16.5" thickBot="1">
      <c r="A40" s="22" t="s">
        <v>41</v>
      </c>
      <c r="B40" s="5">
        <v>404</v>
      </c>
      <c r="C40" s="5">
        <v>339</v>
      </c>
      <c r="D40" s="5">
        <v>300</v>
      </c>
      <c r="E40" s="5">
        <v>338</v>
      </c>
      <c r="F40" s="5">
        <v>288</v>
      </c>
      <c r="G40" s="5">
        <v>266</v>
      </c>
      <c r="H40" s="5">
        <v>214</v>
      </c>
      <c r="I40" s="5">
        <v>313</v>
      </c>
      <c r="J40" s="5">
        <v>304</v>
      </c>
      <c r="K40" s="5">
        <v>296</v>
      </c>
      <c r="L40" s="5">
        <v>375</v>
      </c>
      <c r="M40" s="5">
        <v>294</v>
      </c>
      <c r="O40" s="33">
        <v>3731</v>
      </c>
    </row>
    <row r="41" spans="1:15" ht="16.5" thickBot="1">
      <c r="A41" s="22" t="s">
        <v>42</v>
      </c>
      <c r="B41" s="5">
        <v>256</v>
      </c>
      <c r="C41" s="5">
        <v>222</v>
      </c>
      <c r="D41" s="5">
        <v>191</v>
      </c>
      <c r="E41" s="5">
        <v>193</v>
      </c>
      <c r="F41" s="5">
        <v>104</v>
      </c>
      <c r="G41" s="5">
        <v>121</v>
      </c>
      <c r="H41" s="5">
        <v>105</v>
      </c>
      <c r="I41" s="5">
        <v>145</v>
      </c>
      <c r="J41" s="5">
        <v>144</v>
      </c>
      <c r="K41" s="5">
        <v>193</v>
      </c>
      <c r="L41" s="5">
        <v>244</v>
      </c>
      <c r="M41" s="5">
        <v>163</v>
      </c>
      <c r="O41" s="33">
        <v>2081</v>
      </c>
    </row>
    <row r="42" spans="1:15" ht="16.5" thickBot="1">
      <c r="A42" s="22" t="s">
        <v>43</v>
      </c>
      <c r="B42" s="5">
        <v>74</v>
      </c>
      <c r="C42" s="5">
        <v>27</v>
      </c>
      <c r="D42" s="5">
        <v>22</v>
      </c>
      <c r="E42" s="5">
        <v>46</v>
      </c>
      <c r="F42" s="5">
        <v>5</v>
      </c>
      <c r="G42" s="5">
        <v>7</v>
      </c>
      <c r="H42" s="5">
        <v>8</v>
      </c>
      <c r="I42" s="5">
        <v>6</v>
      </c>
      <c r="J42" s="5">
        <v>3</v>
      </c>
      <c r="K42" s="5">
        <v>0</v>
      </c>
      <c r="L42" s="5">
        <v>5</v>
      </c>
      <c r="M42" s="5">
        <v>4</v>
      </c>
      <c r="O42" s="33">
        <v>207</v>
      </c>
    </row>
    <row r="43" spans="1:15" ht="16.5" thickBot="1">
      <c r="A43" s="22" t="s">
        <v>44</v>
      </c>
      <c r="B43" s="5">
        <v>10</v>
      </c>
      <c r="C43" s="5">
        <v>9</v>
      </c>
      <c r="D43" s="5">
        <v>6</v>
      </c>
      <c r="E43" s="5">
        <v>6</v>
      </c>
      <c r="F43" s="5">
        <v>5</v>
      </c>
      <c r="G43" s="5">
        <v>6</v>
      </c>
      <c r="H43" s="5">
        <v>12</v>
      </c>
      <c r="I43" s="5">
        <v>12</v>
      </c>
      <c r="J43" s="5">
        <v>15</v>
      </c>
      <c r="K43" s="5">
        <v>14</v>
      </c>
      <c r="L43" s="5">
        <v>11</v>
      </c>
      <c r="M43" s="5">
        <v>2</v>
      </c>
      <c r="O43" s="33">
        <v>108</v>
      </c>
    </row>
    <row r="44" spans="1:15" ht="16.5" thickBot="1">
      <c r="A44" s="22" t="s">
        <v>45</v>
      </c>
      <c r="B44" s="5">
        <v>1</v>
      </c>
      <c r="C44" s="5">
        <v>2</v>
      </c>
      <c r="D44" s="5">
        <v>4</v>
      </c>
      <c r="E44" s="5">
        <v>21</v>
      </c>
      <c r="F44" s="5">
        <v>23</v>
      </c>
      <c r="G44" s="5">
        <v>27</v>
      </c>
      <c r="H44" s="5">
        <v>29</v>
      </c>
      <c r="I44" s="5">
        <v>46</v>
      </c>
      <c r="J44" s="5">
        <v>36</v>
      </c>
      <c r="K44" s="5">
        <v>44</v>
      </c>
      <c r="L44" s="5">
        <v>22</v>
      </c>
      <c r="M44" s="5">
        <v>11</v>
      </c>
      <c r="O44" s="33">
        <v>266</v>
      </c>
    </row>
    <row r="45" spans="1:15" ht="15">
      <c r="A45" s="39"/>
      <c r="O45" s="5"/>
    </row>
    <row r="46" spans="1:15" ht="16.5" thickBot="1">
      <c r="A46" s="22" t="s">
        <v>46</v>
      </c>
      <c r="O46" s="5"/>
    </row>
    <row r="47" spans="1:15" ht="16.5" thickBot="1">
      <c r="A47" s="22" t="s">
        <v>47</v>
      </c>
      <c r="B47" s="5">
        <v>196</v>
      </c>
      <c r="C47" s="5">
        <v>144</v>
      </c>
      <c r="D47" s="5">
        <v>109</v>
      </c>
      <c r="E47" s="5">
        <v>117</v>
      </c>
      <c r="F47" s="5">
        <v>105</v>
      </c>
      <c r="G47" s="5">
        <v>113</v>
      </c>
      <c r="H47" s="5">
        <v>103</v>
      </c>
      <c r="I47" s="5">
        <v>151</v>
      </c>
      <c r="J47" s="5">
        <v>173</v>
      </c>
      <c r="K47" s="5">
        <v>129</v>
      </c>
      <c r="L47" s="5">
        <v>184</v>
      </c>
      <c r="M47" s="5">
        <v>144</v>
      </c>
      <c r="O47" s="33">
        <v>1668</v>
      </c>
    </row>
    <row r="48" spans="1:15" ht="16.5" thickBot="1">
      <c r="A48" s="22" t="s">
        <v>48</v>
      </c>
      <c r="B48" s="5">
        <v>496</v>
      </c>
      <c r="C48" s="5">
        <v>77</v>
      </c>
      <c r="D48" s="5">
        <v>103</v>
      </c>
      <c r="E48" s="5">
        <v>90</v>
      </c>
      <c r="F48" s="5">
        <v>66</v>
      </c>
      <c r="G48" s="5">
        <v>94</v>
      </c>
      <c r="H48" s="5">
        <v>101</v>
      </c>
      <c r="I48" s="5">
        <v>151</v>
      </c>
      <c r="J48" s="5">
        <v>148</v>
      </c>
      <c r="K48" s="5">
        <v>183</v>
      </c>
      <c r="L48" s="5">
        <v>179</v>
      </c>
      <c r="M48" s="5">
        <v>94</v>
      </c>
      <c r="O48" s="33">
        <v>1782</v>
      </c>
    </row>
    <row r="49" spans="1:15" ht="16.5" thickBot="1">
      <c r="A49" s="22" t="s">
        <v>49</v>
      </c>
      <c r="B49" s="5">
        <v>22</v>
      </c>
      <c r="C49" s="5">
        <v>27</v>
      </c>
      <c r="D49" s="5">
        <v>25</v>
      </c>
      <c r="E49" s="5">
        <v>30</v>
      </c>
      <c r="F49" s="5">
        <v>34</v>
      </c>
      <c r="G49" s="5">
        <v>28</v>
      </c>
      <c r="H49" s="5">
        <v>29</v>
      </c>
      <c r="I49" s="5">
        <v>25</v>
      </c>
      <c r="J49" s="5">
        <v>29</v>
      </c>
      <c r="K49" s="5">
        <v>32</v>
      </c>
      <c r="L49" s="5">
        <v>28</v>
      </c>
      <c r="M49" s="5">
        <v>12</v>
      </c>
      <c r="O49" s="33">
        <v>321</v>
      </c>
    </row>
    <row r="50" spans="1:15" ht="16.5" thickBot="1">
      <c r="A50" s="22" t="s">
        <v>50</v>
      </c>
      <c r="B50" s="5">
        <v>70</v>
      </c>
      <c r="C50" s="5">
        <v>368</v>
      </c>
      <c r="D50" s="5">
        <v>291</v>
      </c>
      <c r="E50" s="5">
        <v>364</v>
      </c>
      <c r="F50" s="5">
        <v>228</v>
      </c>
      <c r="G50" s="5">
        <v>200</v>
      </c>
      <c r="H50" s="5">
        <v>140</v>
      </c>
      <c r="I50" s="5">
        <v>191</v>
      </c>
      <c r="J50" s="5">
        <v>185</v>
      </c>
      <c r="K50" s="5">
        <v>206</v>
      </c>
      <c r="L50" s="5">
        <v>263</v>
      </c>
      <c r="M50" s="5">
        <v>221</v>
      </c>
      <c r="O50" s="33">
        <v>2727</v>
      </c>
    </row>
    <row r="51" spans="1:15" ht="16.5" thickBot="1">
      <c r="A51" s="22" t="s">
        <v>51</v>
      </c>
      <c r="B51" s="5">
        <v>18</v>
      </c>
      <c r="C51" s="5">
        <v>6</v>
      </c>
      <c r="D51" s="5">
        <v>3</v>
      </c>
      <c r="E51" s="5">
        <v>11</v>
      </c>
      <c r="F51" s="5">
        <v>0</v>
      </c>
      <c r="G51" s="5">
        <v>3</v>
      </c>
      <c r="H51" s="5">
        <v>0</v>
      </c>
      <c r="I51" s="5">
        <v>7</v>
      </c>
      <c r="J51" s="5">
        <v>2</v>
      </c>
      <c r="K51" s="5">
        <v>2</v>
      </c>
      <c r="L51" s="5">
        <v>3</v>
      </c>
      <c r="M51" s="5">
        <v>1</v>
      </c>
      <c r="O51" s="33">
        <v>56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Q51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52.8515625" style="0" customWidth="1"/>
    <col min="2" max="3" width="11.57421875" style="0" customWidth="1"/>
    <col min="4" max="4" width="10.421875" style="0" bestFit="1" customWidth="1"/>
    <col min="5" max="5" width="12.8515625" style="0" bestFit="1" customWidth="1"/>
    <col min="6" max="13" width="9.8515625" style="0" customWidth="1"/>
    <col min="15" max="15" width="10.28125" style="0" bestFit="1" customWidth="1"/>
  </cols>
  <sheetData>
    <row r="6" spans="1:13" ht="15.75">
      <c r="A6" s="1"/>
      <c r="B6" s="41" t="s">
        <v>52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1:3" ht="13.5" thickBot="1">
      <c r="A7" s="1"/>
      <c r="B7" s="1"/>
      <c r="C7" s="1"/>
    </row>
    <row r="8" spans="1:15" ht="16.5" thickBot="1">
      <c r="A8" s="3"/>
      <c r="B8" s="23">
        <v>43009</v>
      </c>
      <c r="C8" s="23">
        <v>43040</v>
      </c>
      <c r="D8" s="23">
        <v>43070</v>
      </c>
      <c r="E8" s="23">
        <v>43101</v>
      </c>
      <c r="F8" s="23">
        <v>43132</v>
      </c>
      <c r="G8" s="23">
        <v>43160</v>
      </c>
      <c r="H8" s="11">
        <v>43191</v>
      </c>
      <c r="I8" s="11">
        <v>43221</v>
      </c>
      <c r="J8" s="11">
        <v>43252</v>
      </c>
      <c r="K8" s="11">
        <v>43282</v>
      </c>
      <c r="L8" s="11">
        <v>43313</v>
      </c>
      <c r="M8" s="11">
        <v>43344</v>
      </c>
      <c r="O8" s="9" t="s">
        <v>0</v>
      </c>
    </row>
    <row r="9" spans="1:15" ht="16.5" thickBot="1">
      <c r="A9" s="6" t="s">
        <v>5</v>
      </c>
      <c r="B9" s="25">
        <v>10474</v>
      </c>
      <c r="C9" s="25">
        <v>9759</v>
      </c>
      <c r="D9" s="25">
        <v>9112</v>
      </c>
      <c r="E9" s="25"/>
      <c r="F9" s="25" t="s">
        <v>53</v>
      </c>
      <c r="G9" s="25" t="s">
        <v>53</v>
      </c>
      <c r="H9" s="25" t="s">
        <v>53</v>
      </c>
      <c r="I9" s="25" t="s">
        <v>53</v>
      </c>
      <c r="J9" s="24" t="s">
        <v>53</v>
      </c>
      <c r="K9" s="25" t="s">
        <v>53</v>
      </c>
      <c r="L9" s="25" t="s">
        <v>53</v>
      </c>
      <c r="M9" s="25" t="s">
        <v>53</v>
      </c>
      <c r="N9" s="2"/>
      <c r="O9" s="8">
        <f>SUM(B9:M9)</f>
        <v>29345</v>
      </c>
    </row>
    <row r="10" spans="1:15" ht="16.5" thickBot="1">
      <c r="A10" s="6" t="s">
        <v>9</v>
      </c>
      <c r="B10" s="25">
        <v>5892</v>
      </c>
      <c r="C10" s="25">
        <v>6661</v>
      </c>
      <c r="D10" s="25">
        <v>6713</v>
      </c>
      <c r="E10" s="25"/>
      <c r="F10" s="25"/>
      <c r="G10" s="25"/>
      <c r="H10" s="25"/>
      <c r="I10" s="25"/>
      <c r="J10" s="25"/>
      <c r="K10" s="25"/>
      <c r="L10" s="25"/>
      <c r="M10" s="25"/>
      <c r="N10" s="2"/>
      <c r="O10" s="8">
        <f>SUM(B10:M10)</f>
        <v>19266</v>
      </c>
    </row>
    <row r="11" spans="1:15" ht="16.5" thickBot="1">
      <c r="A11" s="6" t="s">
        <v>7</v>
      </c>
      <c r="B11" s="30">
        <v>4582</v>
      </c>
      <c r="C11" s="30">
        <v>3098</v>
      </c>
      <c r="D11" s="30">
        <v>2399</v>
      </c>
      <c r="E11" s="30"/>
      <c r="F11" s="30"/>
      <c r="G11" s="30"/>
      <c r="H11" s="30"/>
      <c r="I11" s="30"/>
      <c r="J11" s="30"/>
      <c r="K11" s="25"/>
      <c r="L11" s="25"/>
      <c r="M11" s="25"/>
      <c r="N11" s="2"/>
      <c r="O11" s="8">
        <f>SUM(B11:M11)</f>
        <v>10079</v>
      </c>
    </row>
    <row r="12" spans="1:16" ht="32.25" thickBot="1">
      <c r="A12" s="21" t="s">
        <v>8</v>
      </c>
      <c r="B12" s="27">
        <v>0.4374</v>
      </c>
      <c r="C12" s="27">
        <v>0.3174</v>
      </c>
      <c r="D12" s="27">
        <v>0.2633</v>
      </c>
      <c r="E12" s="27"/>
      <c r="F12" s="27"/>
      <c r="G12" s="27"/>
      <c r="H12" s="27"/>
      <c r="I12" s="27"/>
      <c r="J12" s="27"/>
      <c r="K12" s="27"/>
      <c r="L12" s="27"/>
      <c r="M12" s="27"/>
      <c r="O12" s="28">
        <f>SUM(B12:M12)/2</f>
        <v>0.50905</v>
      </c>
      <c r="P12" t="s">
        <v>3</v>
      </c>
    </row>
    <row r="13" spans="1:16" ht="16.5" thickBot="1">
      <c r="A13" s="7" t="s">
        <v>2</v>
      </c>
      <c r="B13" s="40">
        <v>0.14930555555555555</v>
      </c>
      <c r="C13" s="16">
        <v>3.34</v>
      </c>
      <c r="D13" s="16">
        <v>3.57</v>
      </c>
      <c r="E13" s="16"/>
      <c r="F13" s="16"/>
      <c r="G13" s="16"/>
      <c r="H13" s="16"/>
      <c r="I13" s="16"/>
      <c r="J13" s="16"/>
      <c r="K13" s="16"/>
      <c r="L13" s="16"/>
      <c r="M13" s="5"/>
      <c r="O13" s="38">
        <v>0.14930555555555555</v>
      </c>
      <c r="P13" t="s">
        <v>1</v>
      </c>
    </row>
    <row r="14" spans="1:15" ht="16.5" thickBot="1">
      <c r="A14" s="6"/>
      <c r="B14" s="4"/>
      <c r="C14" s="4"/>
      <c r="D14" s="4"/>
      <c r="E14" s="4"/>
      <c r="F14" s="4"/>
      <c r="G14" s="5"/>
      <c r="H14" s="5"/>
      <c r="I14" s="5"/>
      <c r="J14" s="5"/>
      <c r="K14" s="5"/>
      <c r="L14" s="5"/>
      <c r="M14" s="5"/>
      <c r="O14" s="5"/>
    </row>
    <row r="15" spans="1:15" ht="16.5" thickBot="1">
      <c r="A15" s="21" t="s">
        <v>16</v>
      </c>
      <c r="B15" s="5">
        <v>1689</v>
      </c>
      <c r="C15" s="5">
        <v>1303</v>
      </c>
      <c r="D15" s="5">
        <v>781</v>
      </c>
      <c r="E15" s="5"/>
      <c r="F15" s="5"/>
      <c r="G15" s="5"/>
      <c r="H15" s="5"/>
      <c r="I15" s="5"/>
      <c r="J15" s="5"/>
      <c r="K15" s="5"/>
      <c r="L15" s="5"/>
      <c r="M15" s="5"/>
      <c r="O15" s="8">
        <f aca="true" t="shared" si="0" ref="O15:O20">SUM(B15:M15)</f>
        <v>3773</v>
      </c>
    </row>
    <row r="16" spans="1:15" ht="16.5" thickBot="1">
      <c r="A16" s="22" t="s">
        <v>17</v>
      </c>
      <c r="B16" s="19">
        <v>408</v>
      </c>
      <c r="C16" s="19">
        <v>305</v>
      </c>
      <c r="D16" s="19">
        <v>274</v>
      </c>
      <c r="E16" s="19"/>
      <c r="F16" s="19"/>
      <c r="G16" s="19"/>
      <c r="H16" s="19"/>
      <c r="I16" s="19"/>
      <c r="J16" s="19"/>
      <c r="K16" s="19"/>
      <c r="L16" s="19"/>
      <c r="M16" s="19"/>
      <c r="N16" s="2"/>
      <c r="O16" s="8">
        <f t="shared" si="0"/>
        <v>987</v>
      </c>
    </row>
    <row r="17" spans="1:15" ht="16.5" thickBot="1">
      <c r="A17" s="7" t="s">
        <v>27</v>
      </c>
      <c r="B17" s="4">
        <v>126</v>
      </c>
      <c r="C17" s="4">
        <v>64</v>
      </c>
      <c r="D17" s="4">
        <v>14</v>
      </c>
      <c r="E17" s="4"/>
      <c r="F17" s="4"/>
      <c r="G17" s="5"/>
      <c r="H17" s="5"/>
      <c r="I17" s="5"/>
      <c r="J17" s="5"/>
      <c r="K17" s="5"/>
      <c r="L17" s="5"/>
      <c r="M17" s="5"/>
      <c r="O17" s="33">
        <f t="shared" si="0"/>
        <v>204</v>
      </c>
    </row>
    <row r="18" spans="1:17" ht="16.5" thickBot="1">
      <c r="A18" s="22" t="s">
        <v>28</v>
      </c>
      <c r="B18" s="31">
        <v>112</v>
      </c>
      <c r="C18" s="31">
        <v>59</v>
      </c>
      <c r="D18" s="34">
        <v>13</v>
      </c>
      <c r="E18" s="31"/>
      <c r="F18" s="35"/>
      <c r="G18" s="31"/>
      <c r="H18" s="31"/>
      <c r="I18" s="31"/>
      <c r="J18" s="31"/>
      <c r="K18" s="37"/>
      <c r="L18" s="31"/>
      <c r="M18" s="31"/>
      <c r="N18" s="2"/>
      <c r="O18" s="32">
        <f t="shared" si="0"/>
        <v>184</v>
      </c>
      <c r="P18" s="29"/>
      <c r="Q18" s="29"/>
    </row>
    <row r="19" spans="1:17" s="10" customFormat="1" ht="16.5" thickBot="1">
      <c r="A19" s="22" t="s">
        <v>20</v>
      </c>
      <c r="B19" s="31">
        <v>20</v>
      </c>
      <c r="C19" s="31">
        <v>4</v>
      </c>
      <c r="D19" s="34" t="s">
        <v>15</v>
      </c>
      <c r="E19" s="31"/>
      <c r="F19" s="31"/>
      <c r="G19" s="34"/>
      <c r="H19" s="31"/>
      <c r="I19" s="36"/>
      <c r="J19" s="36"/>
      <c r="K19" s="36"/>
      <c r="L19" s="36"/>
      <c r="M19" s="36"/>
      <c r="N19"/>
      <c r="O19" s="32">
        <f t="shared" si="0"/>
        <v>24</v>
      </c>
      <c r="P19" s="29"/>
      <c r="Q19" s="29"/>
    </row>
    <row r="20" spans="1:15" ht="16.5" thickBot="1">
      <c r="A20" s="22" t="s">
        <v>29</v>
      </c>
      <c r="B20" s="5" t="s">
        <v>15</v>
      </c>
      <c r="C20" s="5" t="s">
        <v>15</v>
      </c>
      <c r="D20" s="5" t="s">
        <v>15</v>
      </c>
      <c r="E20" s="5"/>
      <c r="F20" s="5"/>
      <c r="G20" s="5"/>
      <c r="H20" s="5"/>
      <c r="I20" s="5"/>
      <c r="J20" s="5"/>
      <c r="K20" s="5"/>
      <c r="L20" s="5"/>
      <c r="M20" s="5"/>
      <c r="O20" s="33">
        <f t="shared" si="0"/>
        <v>0</v>
      </c>
    </row>
    <row r="21" spans="1:15" ht="16.5" thickBot="1">
      <c r="A21" s="22" t="s">
        <v>30</v>
      </c>
      <c r="B21" s="5" t="s">
        <v>15</v>
      </c>
      <c r="C21" s="5" t="s">
        <v>15</v>
      </c>
      <c r="D21" s="5" t="s">
        <v>15</v>
      </c>
      <c r="E21" s="5"/>
      <c r="F21" s="5"/>
      <c r="G21" s="5"/>
      <c r="H21" s="5"/>
      <c r="I21" s="5"/>
      <c r="J21" s="5"/>
      <c r="K21" s="5"/>
      <c r="L21" s="5"/>
      <c r="M21" s="5"/>
      <c r="O21" s="33">
        <f>SUM(B21:M21)</f>
        <v>0</v>
      </c>
    </row>
    <row r="22" spans="1:15" ht="16.5" thickBot="1">
      <c r="A22" s="7" t="s">
        <v>31</v>
      </c>
      <c r="B22" s="5">
        <v>17</v>
      </c>
      <c r="C22" s="5">
        <v>2</v>
      </c>
      <c r="D22" s="5" t="s">
        <v>15</v>
      </c>
      <c r="E22" s="5"/>
      <c r="F22" s="5"/>
      <c r="G22" s="5"/>
      <c r="H22" s="5"/>
      <c r="I22" s="5"/>
      <c r="J22" s="5"/>
      <c r="K22" s="5"/>
      <c r="L22" s="5"/>
      <c r="M22" s="5"/>
      <c r="O22" s="33">
        <f>SUM(B22:M22)</f>
        <v>19</v>
      </c>
    </row>
    <row r="23" spans="1:15" ht="16.5" thickBot="1">
      <c r="A23" s="7" t="s">
        <v>32</v>
      </c>
      <c r="B23" s="5" t="s">
        <v>15</v>
      </c>
      <c r="C23" s="5" t="s">
        <v>15</v>
      </c>
      <c r="D23" s="5" t="s">
        <v>15</v>
      </c>
      <c r="E23" s="5"/>
      <c r="F23" s="5"/>
      <c r="G23" s="5"/>
      <c r="H23" s="5"/>
      <c r="I23" s="5"/>
      <c r="J23" s="5"/>
      <c r="K23" s="5"/>
      <c r="L23" s="5"/>
      <c r="M23" s="5"/>
      <c r="O23" s="33">
        <f>SUM(B23:M23)</f>
        <v>0</v>
      </c>
    </row>
    <row r="24" spans="13:15" ht="15.75" thickBot="1">
      <c r="M24" s="16"/>
      <c r="O24" s="25"/>
    </row>
    <row r="25" spans="1:15" ht="16.5" thickBot="1">
      <c r="A25" s="7" t="s">
        <v>22</v>
      </c>
      <c r="B25" s="5">
        <v>78</v>
      </c>
      <c r="C25" s="5">
        <v>29</v>
      </c>
      <c r="D25" s="5">
        <v>8</v>
      </c>
      <c r="E25" s="5"/>
      <c r="F25" s="5"/>
      <c r="G25" s="5"/>
      <c r="H25" s="5"/>
      <c r="I25" s="5"/>
      <c r="J25" s="5"/>
      <c r="K25" s="5"/>
      <c r="L25" s="5"/>
      <c r="M25" s="5"/>
      <c r="O25" s="33">
        <f aca="true" t="shared" si="1" ref="O25:O30">SUM(B25:M25)</f>
        <v>115</v>
      </c>
    </row>
    <row r="26" spans="1:15" ht="16.5" thickBot="1">
      <c r="A26" s="7" t="s">
        <v>33</v>
      </c>
      <c r="B26" s="5">
        <v>27</v>
      </c>
      <c r="C26" s="5">
        <v>10</v>
      </c>
      <c r="D26" s="5">
        <v>4</v>
      </c>
      <c r="E26" s="5"/>
      <c r="F26" s="5"/>
      <c r="G26" s="5"/>
      <c r="H26" s="5"/>
      <c r="I26" s="5"/>
      <c r="J26" s="5"/>
      <c r="K26" s="5"/>
      <c r="L26" s="5"/>
      <c r="M26" s="5"/>
      <c r="O26" s="33">
        <f t="shared" si="1"/>
        <v>41</v>
      </c>
    </row>
    <row r="27" spans="1:15" ht="16.5" thickBot="1">
      <c r="A27" s="7" t="s">
        <v>24</v>
      </c>
      <c r="B27" s="5">
        <v>5</v>
      </c>
      <c r="C27" s="5">
        <v>2</v>
      </c>
      <c r="D27" s="5">
        <v>1</v>
      </c>
      <c r="E27" s="5"/>
      <c r="F27" s="5"/>
      <c r="G27" s="5"/>
      <c r="H27" s="5"/>
      <c r="I27" s="5"/>
      <c r="J27" s="5"/>
      <c r="K27" s="5"/>
      <c r="L27" s="5"/>
      <c r="M27" s="5"/>
      <c r="O27" s="33">
        <f t="shared" si="1"/>
        <v>8</v>
      </c>
    </row>
    <row r="28" spans="1:15" ht="16.5" thickBot="1">
      <c r="A28" s="7" t="s">
        <v>25</v>
      </c>
      <c r="B28" s="5">
        <v>10</v>
      </c>
      <c r="C28" s="5">
        <v>4</v>
      </c>
      <c r="D28" s="5">
        <v>1</v>
      </c>
      <c r="E28" s="5"/>
      <c r="F28" s="5"/>
      <c r="G28" s="5"/>
      <c r="H28" s="5"/>
      <c r="I28" s="5"/>
      <c r="J28" s="5"/>
      <c r="K28" s="5"/>
      <c r="L28" s="5"/>
      <c r="M28" s="5"/>
      <c r="O28" s="33">
        <f t="shared" si="1"/>
        <v>15</v>
      </c>
    </row>
    <row r="29" spans="1:15" ht="16.5" thickBot="1">
      <c r="A29" s="7" t="s">
        <v>34</v>
      </c>
      <c r="B29" s="5">
        <v>23</v>
      </c>
      <c r="C29" s="5">
        <v>10</v>
      </c>
      <c r="D29" s="5">
        <v>2</v>
      </c>
      <c r="E29" s="5"/>
      <c r="F29" s="5"/>
      <c r="G29" s="5"/>
      <c r="H29" s="5"/>
      <c r="I29" s="5"/>
      <c r="J29" s="5"/>
      <c r="K29" s="5"/>
      <c r="L29" s="5"/>
      <c r="M29" s="5"/>
      <c r="O29" s="33">
        <f t="shared" si="1"/>
        <v>35</v>
      </c>
    </row>
    <row r="30" spans="1:15" ht="16.5" thickBot="1">
      <c r="A30" s="7" t="s">
        <v>35</v>
      </c>
      <c r="B30" s="5">
        <v>8</v>
      </c>
      <c r="C30" s="5">
        <v>3</v>
      </c>
      <c r="D30" s="5" t="s">
        <v>15</v>
      </c>
      <c r="E30" s="5"/>
      <c r="F30" s="5"/>
      <c r="G30" s="5"/>
      <c r="H30" s="5"/>
      <c r="I30" s="5"/>
      <c r="J30" s="5"/>
      <c r="K30" s="5"/>
      <c r="L30" s="5"/>
      <c r="M30" s="5"/>
      <c r="O30" s="33">
        <f t="shared" si="1"/>
        <v>11</v>
      </c>
    </row>
    <row r="31" ht="16.5" thickBot="1">
      <c r="A31" s="7"/>
    </row>
    <row r="32" spans="1:15" ht="16.5" thickBot="1">
      <c r="A32" s="7" t="s">
        <v>36</v>
      </c>
      <c r="B32" s="5">
        <v>524</v>
      </c>
      <c r="C32" s="5">
        <v>389</v>
      </c>
      <c r="D32" s="5">
        <v>109</v>
      </c>
      <c r="E32" s="5"/>
      <c r="F32" s="5"/>
      <c r="G32" s="5"/>
      <c r="H32" s="5"/>
      <c r="I32" s="5"/>
      <c r="J32" s="5"/>
      <c r="K32" s="5"/>
      <c r="L32" s="5"/>
      <c r="M32" s="5"/>
      <c r="O32" s="33">
        <f>SUM(B32:M32)</f>
        <v>1022</v>
      </c>
    </row>
    <row r="33" spans="1:15" ht="16.5" thickBot="1">
      <c r="A33" s="7" t="s">
        <v>37</v>
      </c>
      <c r="B33" s="5">
        <v>166</v>
      </c>
      <c r="C33" s="5">
        <v>152</v>
      </c>
      <c r="D33" s="5">
        <v>38</v>
      </c>
      <c r="E33" s="5"/>
      <c r="F33" s="5"/>
      <c r="G33" s="5"/>
      <c r="H33" s="5"/>
      <c r="I33" s="5"/>
      <c r="J33" s="5"/>
      <c r="K33" s="5"/>
      <c r="L33" s="5"/>
      <c r="M33" s="5"/>
      <c r="O33" s="33">
        <f>SUM(B33:M33)</f>
        <v>356</v>
      </c>
    </row>
    <row r="34" spans="1:15" ht="16.5" thickBot="1">
      <c r="A34" s="7" t="s">
        <v>38</v>
      </c>
      <c r="B34" s="5">
        <v>358</v>
      </c>
      <c r="C34" s="5">
        <v>237</v>
      </c>
      <c r="D34" s="5">
        <v>71</v>
      </c>
      <c r="E34" s="5"/>
      <c r="F34" s="5"/>
      <c r="G34" s="5"/>
      <c r="H34" s="5"/>
      <c r="I34" s="5"/>
      <c r="J34" s="5"/>
      <c r="K34" s="5"/>
      <c r="L34" s="5"/>
      <c r="M34" s="5"/>
      <c r="O34" s="33">
        <f>SUM(B34:M34)</f>
        <v>666</v>
      </c>
    </row>
    <row r="35" ht="15">
      <c r="O35" s="5"/>
    </row>
    <row r="36" spans="1:15" ht="16.5" thickBot="1">
      <c r="A36" s="7" t="s">
        <v>39</v>
      </c>
      <c r="O36" s="5"/>
    </row>
    <row r="37" spans="1:15" ht="16.5" thickBot="1">
      <c r="A37" s="7" t="s">
        <v>40</v>
      </c>
      <c r="B37" s="5">
        <v>4</v>
      </c>
      <c r="C37" s="5">
        <v>6</v>
      </c>
      <c r="D37" s="5">
        <v>2</v>
      </c>
      <c r="E37" s="5"/>
      <c r="F37" s="5"/>
      <c r="G37" s="5"/>
      <c r="H37" s="5"/>
      <c r="I37" s="5"/>
      <c r="J37" s="5"/>
      <c r="K37" s="5"/>
      <c r="L37" s="5"/>
      <c r="M37" s="5"/>
      <c r="O37" s="33">
        <f aca="true" t="shared" si="2" ref="O37:O42">SUM(B37:M37)</f>
        <v>12</v>
      </c>
    </row>
    <row r="38" spans="1:15" ht="16.5" thickBot="1">
      <c r="A38" s="7" t="s">
        <v>41</v>
      </c>
      <c r="B38" s="5">
        <v>310</v>
      </c>
      <c r="C38" s="5">
        <v>248</v>
      </c>
      <c r="D38" s="5">
        <v>107</v>
      </c>
      <c r="E38" s="5"/>
      <c r="F38" s="5"/>
      <c r="G38" s="5"/>
      <c r="H38" s="5"/>
      <c r="I38" s="5"/>
      <c r="J38" s="5"/>
      <c r="K38" s="5"/>
      <c r="L38" s="5"/>
      <c r="M38" s="5"/>
      <c r="O38" s="33">
        <f t="shared" si="2"/>
        <v>665</v>
      </c>
    </row>
    <row r="39" spans="1:15" ht="16.5" thickBot="1">
      <c r="A39" s="7" t="s">
        <v>42</v>
      </c>
      <c r="B39" s="5">
        <v>176</v>
      </c>
      <c r="C39" s="5">
        <v>91</v>
      </c>
      <c r="D39" s="5" t="s">
        <v>15</v>
      </c>
      <c r="E39" s="5"/>
      <c r="F39" s="5"/>
      <c r="G39" s="5"/>
      <c r="H39" s="5"/>
      <c r="I39" s="5"/>
      <c r="J39" s="5"/>
      <c r="K39" s="5"/>
      <c r="L39" s="5"/>
      <c r="M39" s="5"/>
      <c r="O39" s="33">
        <f t="shared" si="2"/>
        <v>267</v>
      </c>
    </row>
    <row r="40" spans="1:15" ht="16.5" thickBot="1">
      <c r="A40" s="7" t="s">
        <v>43</v>
      </c>
      <c r="B40" s="5">
        <v>0</v>
      </c>
      <c r="C40" s="5">
        <v>0</v>
      </c>
      <c r="D40" s="5" t="s">
        <v>15</v>
      </c>
      <c r="E40" s="5"/>
      <c r="F40" s="5"/>
      <c r="G40" s="5"/>
      <c r="H40" s="5"/>
      <c r="I40" s="5"/>
      <c r="J40" s="5"/>
      <c r="K40" s="5"/>
      <c r="L40" s="5"/>
      <c r="M40" s="5"/>
      <c r="O40" s="33">
        <f t="shared" si="2"/>
        <v>0</v>
      </c>
    </row>
    <row r="41" spans="1:15" ht="16.5" thickBot="1">
      <c r="A41" s="7" t="s">
        <v>44</v>
      </c>
      <c r="B41" s="5">
        <v>1</v>
      </c>
      <c r="C41" s="5">
        <v>0</v>
      </c>
      <c r="D41" s="5" t="s">
        <v>15</v>
      </c>
      <c r="E41" s="5"/>
      <c r="F41" s="5"/>
      <c r="G41" s="5"/>
      <c r="H41" s="5"/>
      <c r="I41" s="5"/>
      <c r="J41" s="5"/>
      <c r="K41" s="5"/>
      <c r="L41" s="5"/>
      <c r="M41" s="5"/>
      <c r="O41" s="33">
        <f t="shared" si="2"/>
        <v>1</v>
      </c>
    </row>
    <row r="42" spans="1:15" ht="16.5" thickBot="1">
      <c r="A42" s="7" t="s">
        <v>45</v>
      </c>
      <c r="B42" s="5">
        <v>5</v>
      </c>
      <c r="C42" s="5">
        <v>1</v>
      </c>
      <c r="D42" s="5" t="s">
        <v>15</v>
      </c>
      <c r="E42" s="5"/>
      <c r="F42" s="5"/>
      <c r="G42" s="5"/>
      <c r="H42" s="5"/>
      <c r="I42" s="5"/>
      <c r="J42" s="5"/>
      <c r="K42" s="5"/>
      <c r="L42" s="5"/>
      <c r="M42" s="5"/>
      <c r="O42" s="33">
        <f t="shared" si="2"/>
        <v>6</v>
      </c>
    </row>
    <row r="43" ht="15">
      <c r="O43" s="5"/>
    </row>
    <row r="44" spans="1:15" ht="16.5" thickBot="1">
      <c r="A44" s="7" t="s">
        <v>46</v>
      </c>
      <c r="O44" s="5"/>
    </row>
    <row r="45" spans="1:15" ht="16.5" thickBot="1">
      <c r="A45" s="7" t="s">
        <v>47</v>
      </c>
      <c r="B45" s="5">
        <v>182</v>
      </c>
      <c r="C45" s="5">
        <v>129</v>
      </c>
      <c r="D45" s="5">
        <v>39</v>
      </c>
      <c r="E45" s="5"/>
      <c r="F45" s="5"/>
      <c r="G45" s="5"/>
      <c r="H45" s="5"/>
      <c r="I45" s="5"/>
      <c r="J45" s="5"/>
      <c r="K45" s="5"/>
      <c r="L45" s="5"/>
      <c r="M45" s="5"/>
      <c r="O45" s="33">
        <f>SUM(B45:M45)</f>
        <v>350</v>
      </c>
    </row>
    <row r="46" spans="1:15" ht="16.5" thickBot="1">
      <c r="A46" s="7" t="s">
        <v>48</v>
      </c>
      <c r="B46" s="5">
        <v>106</v>
      </c>
      <c r="C46" s="5">
        <v>104</v>
      </c>
      <c r="D46" s="5">
        <v>22</v>
      </c>
      <c r="E46" s="5"/>
      <c r="F46" s="5"/>
      <c r="G46" s="5"/>
      <c r="H46" s="5"/>
      <c r="I46" s="5"/>
      <c r="J46" s="5"/>
      <c r="K46" s="5"/>
      <c r="L46" s="5"/>
      <c r="M46" s="5"/>
      <c r="O46" s="33">
        <f>SUM(B46:M46)</f>
        <v>232</v>
      </c>
    </row>
    <row r="47" spans="1:15" ht="16.5" thickBot="1">
      <c r="A47" s="7" t="s">
        <v>49</v>
      </c>
      <c r="B47" s="5">
        <v>9</v>
      </c>
      <c r="C47" s="5">
        <v>6</v>
      </c>
      <c r="D47" s="5" t="s">
        <v>15</v>
      </c>
      <c r="E47" s="5"/>
      <c r="F47" s="5"/>
      <c r="G47" s="5"/>
      <c r="H47" s="5"/>
      <c r="I47" s="5"/>
      <c r="J47" s="5"/>
      <c r="K47" s="5"/>
      <c r="L47" s="5"/>
      <c r="M47" s="5"/>
      <c r="O47" s="33">
        <f>SUM(B47:M47)</f>
        <v>15</v>
      </c>
    </row>
    <row r="48" spans="1:15" ht="16.5" thickBot="1">
      <c r="A48" s="7" t="s">
        <v>50</v>
      </c>
      <c r="B48" s="5">
        <v>220</v>
      </c>
      <c r="C48" s="5">
        <v>127</v>
      </c>
      <c r="D48" s="5">
        <v>48</v>
      </c>
      <c r="E48" s="5"/>
      <c r="F48" s="5"/>
      <c r="G48" s="5"/>
      <c r="H48" s="5"/>
      <c r="I48" s="5"/>
      <c r="J48" s="5"/>
      <c r="K48" s="5"/>
      <c r="L48" s="5"/>
      <c r="M48" s="5"/>
      <c r="O48" s="33">
        <f>SUM(B48:M48)</f>
        <v>395</v>
      </c>
    </row>
    <row r="49" spans="1:15" ht="16.5" thickBot="1">
      <c r="A49" s="7" t="s">
        <v>51</v>
      </c>
      <c r="B49" s="5">
        <v>7</v>
      </c>
      <c r="C49" s="5">
        <v>10</v>
      </c>
      <c r="D49" s="5">
        <v>0</v>
      </c>
      <c r="E49" s="5"/>
      <c r="F49" s="5"/>
      <c r="G49" s="5"/>
      <c r="H49" s="5"/>
      <c r="I49" s="5"/>
      <c r="J49" s="5"/>
      <c r="K49" s="5"/>
      <c r="L49" s="5"/>
      <c r="M49" s="5"/>
      <c r="O49" s="33">
        <f>SUM(B49:M49)</f>
        <v>17</v>
      </c>
    </row>
    <row r="50" spans="1:15" ht="15.75">
      <c r="A50" s="7"/>
      <c r="B50" s="5"/>
      <c r="C50" s="5"/>
      <c r="O50" s="4"/>
    </row>
    <row r="51" ht="12.75">
      <c r="O51" s="1"/>
    </row>
  </sheetData>
  <sheetProtection/>
  <mergeCells count="1">
    <mergeCell ref="B6:M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</dc:creator>
  <cp:keywords/>
  <dc:description/>
  <cp:lastModifiedBy>Amelia Allen</cp:lastModifiedBy>
  <cp:lastPrinted>2012-10-03T04:04:12Z</cp:lastPrinted>
  <dcterms:created xsi:type="dcterms:W3CDTF">2005-01-16T05:29:17Z</dcterms:created>
  <dcterms:modified xsi:type="dcterms:W3CDTF">2018-01-03T21:25:59Z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